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ndolph\Desktop\CUM LAUDE\VDUB 2023\Exhibitor Options\"/>
    </mc:Choice>
  </mc:AlternateContent>
  <workbookProtection workbookAlgorithmName="SHA-512" workbookHashValue="0QdsgIsO0dsXSopzjEOPFowUejBY6lue5xxcyBEfrNf3WNcmGpseVd7IfS5DlMigCXw7dfh83rNdxXzCTZearA==" workbookSaltValue="BKjuZ8CF7U4cZAo7J6bDHg==" workbookSpinCount="100000" lockStructure="1"/>
  <bookViews>
    <workbookView xWindow="-21720" yWindow="-2190" windowWidth="21840" windowHeight="13140"/>
  </bookViews>
  <sheets>
    <sheet name="OPTIONS" sheetId="1" r:id="rId1"/>
    <sheet name="Sheet1" sheetId="3" r:id="rId2"/>
  </sheets>
  <definedNames>
    <definedName name="_xlnm.Print_Area" localSheetId="0">OPTIONS!$A$1:$I$164</definedName>
    <definedName name="units">Sheet1!$D$6:$H$19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E105" i="1"/>
  <c r="E104" i="1"/>
  <c r="E101" i="1"/>
  <c r="E100" i="1"/>
  <c r="E99" i="1"/>
  <c r="E98" i="1"/>
  <c r="G78" i="1" l="1"/>
  <c r="G14" i="1"/>
  <c r="G15" i="1"/>
  <c r="G16" i="1"/>
  <c r="G17" i="1"/>
  <c r="G18" i="1"/>
  <c r="G19" i="1"/>
  <c r="G20" i="1"/>
  <c r="G21" i="1"/>
  <c r="G22" i="1"/>
  <c r="H28" i="1" s="1"/>
  <c r="G23" i="1"/>
  <c r="G13" i="1"/>
  <c r="G132" i="1"/>
  <c r="G108" i="1"/>
  <c r="G102" i="1"/>
  <c r="G79" i="1"/>
  <c r="G69" i="1"/>
  <c r="G57" i="1"/>
  <c r="G41" i="1"/>
  <c r="D19" i="3" l="1"/>
  <c r="D18" i="3"/>
  <c r="D17" i="3"/>
  <c r="G110" i="1" l="1"/>
  <c r="G107" i="1" l="1"/>
  <c r="G106" i="1"/>
  <c r="G105" i="1"/>
  <c r="G104" i="1"/>
  <c r="G101" i="1"/>
  <c r="G100" i="1"/>
  <c r="G99" i="1"/>
  <c r="G98" i="1"/>
  <c r="G88" i="1" l="1"/>
  <c r="G89" i="1" s="1"/>
  <c r="G135" i="1" s="1"/>
  <c r="E26" i="1"/>
  <c r="G26" i="1" s="1"/>
  <c r="E25" i="1"/>
  <c r="G25" i="1" s="1"/>
  <c r="E24" i="1"/>
  <c r="G24" i="1" s="1"/>
  <c r="E40" i="1"/>
  <c r="E36" i="1"/>
  <c r="G36" i="1" s="1"/>
  <c r="E39" i="1"/>
  <c r="G39" i="1" s="1"/>
  <c r="E38" i="1"/>
  <c r="G38" i="1" s="1"/>
  <c r="E37" i="1"/>
  <c r="E35" i="1"/>
  <c r="E34" i="1"/>
  <c r="G34" i="1" s="1"/>
  <c r="E33" i="1"/>
  <c r="G35" i="1" l="1"/>
  <c r="G37" i="1"/>
  <c r="G40" i="1"/>
</calcChain>
</file>

<file path=xl/sharedStrings.xml><?xml version="1.0" encoding="utf-8"?>
<sst xmlns="http://schemas.openxmlformats.org/spreadsheetml/2006/main" count="214" uniqueCount="172">
  <si>
    <t>Wide (M)</t>
  </si>
  <si>
    <t>Deep (M)</t>
  </si>
  <si>
    <t>Total</t>
  </si>
  <si>
    <t>SQM Cost</t>
  </si>
  <si>
    <t>Exhibitor Cost</t>
  </si>
  <si>
    <t>SQM Size</t>
  </si>
  <si>
    <t>GROUP A</t>
  </si>
  <si>
    <t>GROUP B</t>
  </si>
  <si>
    <t>GROUP C</t>
  </si>
  <si>
    <t>GROUP D</t>
  </si>
  <si>
    <t>Selection Box</t>
  </si>
  <si>
    <t>Accreditation Required</t>
  </si>
  <si>
    <t>Amount of persons</t>
  </si>
  <si>
    <t>Accommodation Cost</t>
  </si>
  <si>
    <t>Type of unit</t>
  </si>
  <si>
    <t>Cost</t>
  </si>
  <si>
    <t>Persons Included</t>
  </si>
  <si>
    <t>DLD4 - Six Sleeper Lakeside Chalet</t>
  </si>
  <si>
    <t>LCD6 - Six Sleeper Luxury Chalet</t>
  </si>
  <si>
    <t>SCS2 - Two Sleeper Standard Chalet</t>
  </si>
  <si>
    <t>SCD4 - Four Sleeper Standard Chalet</t>
  </si>
  <si>
    <t>SCD6 - Six Sleeper Standard Chalet</t>
  </si>
  <si>
    <t>LCD10 - Ten Sleeper Luxury Chalet</t>
  </si>
  <si>
    <t>H3D2 - Hotel Room with double bed</t>
  </si>
  <si>
    <t>H1D4 - Hotel Room with two double beds</t>
  </si>
  <si>
    <t>Pendleberry Type B - Eight Sleeper Chalet (1 bathroom)</t>
  </si>
  <si>
    <t>Pendleberry Type A - Eight Sleeper Chalet (2 bathroom)</t>
  </si>
  <si>
    <t>1) What overnight accommodation does your business require?</t>
  </si>
  <si>
    <t>2) What size display space does your business require?</t>
  </si>
  <si>
    <t>GTI Camping - Tent stands (4 pax)  @R850 pp</t>
  </si>
  <si>
    <t>GTI Camping - Tent stands (6 pax)  @R850 pp</t>
  </si>
  <si>
    <t>GTI Camping - Tent stands (8 pax)  @R850 pp</t>
  </si>
  <si>
    <t>Cost Saturday</t>
  </si>
  <si>
    <t>Cost Sunday</t>
  </si>
  <si>
    <t>H2D2 - Hotel Room with double bed and sleeper couch</t>
  </si>
  <si>
    <t>Included</t>
  </si>
  <si>
    <t>VIP Cost</t>
  </si>
  <si>
    <t>VIP Space Reservation</t>
  </si>
  <si>
    <t>Security Admission Required</t>
  </si>
  <si>
    <t>Friday Night</t>
  </si>
  <si>
    <t>Late Check-out booking</t>
  </si>
  <si>
    <t>Type of chalet/ hotel room</t>
  </si>
  <si>
    <t xml:space="preserve">Additional Night Stay </t>
  </si>
  <si>
    <t xml:space="preserve">   Thank you for choosing one of the most outstanding events in Africa to showcase your company.</t>
  </si>
  <si>
    <t>Business Name:</t>
  </si>
  <si>
    <t>Contact Name:</t>
  </si>
  <si>
    <t>Contact Number:</t>
  </si>
  <si>
    <t>Email Address:</t>
  </si>
  <si>
    <t>Website:</t>
  </si>
  <si>
    <t>VAT Number:</t>
  </si>
  <si>
    <t xml:space="preserve">   Kindly note that our establishment is VAT registered.  All line item costs are excluding VAT. </t>
  </si>
  <si>
    <t xml:space="preserve">   Your business will be provided with a Pro Forma Invoice once we have received your participation options.</t>
  </si>
  <si>
    <t>Weekend Cost</t>
  </si>
  <si>
    <t>2 Day Total</t>
  </si>
  <si>
    <t>Weekend Total</t>
  </si>
  <si>
    <t xml:space="preserve">  YOUR COMPANY DETAILS</t>
  </si>
  <si>
    <t>Business Description:</t>
  </si>
  <si>
    <t>Products or brands that you plan to promote:</t>
  </si>
  <si>
    <t>Any special requirements or requests that you would like to add to your rider?</t>
  </si>
  <si>
    <t>3) Would you like to integrate an event feature as part of your brand activation?</t>
  </si>
  <si>
    <t>Highlight</t>
  </si>
  <si>
    <t>Performance Dyno</t>
  </si>
  <si>
    <t>Main Feature Focus</t>
  </si>
  <si>
    <t>Sound-Off Attraction</t>
  </si>
  <si>
    <t>Branded Vehicle Ramp</t>
  </si>
  <si>
    <t>Wolfsburg Edition Car</t>
  </si>
  <si>
    <t>Low Limbo Feature</t>
  </si>
  <si>
    <t>Afterfest Entertainment Host</t>
  </si>
  <si>
    <t>Show &amp; Shine Headliner</t>
  </si>
  <si>
    <t>+ Exclusive branding of Limbo stand setup</t>
  </si>
  <si>
    <t>+ Exclusive branding of Sound stand setup</t>
  </si>
  <si>
    <t>+ Exclusive branding of Dyno stand setup</t>
  </si>
  <si>
    <t>+ Branding of prominent give-away car</t>
  </si>
  <si>
    <t>+ Exclusive branding of After Party &amp; VIP</t>
  </si>
  <si>
    <t>+ Exclusive event naming rights</t>
  </si>
  <si>
    <t xml:space="preserve">  Friday 3 February - Sunday 5 February 2023</t>
  </si>
  <si>
    <t xml:space="preserve">                   Vdub Camp Fest - Brand Participation And Display Space Values</t>
  </si>
  <si>
    <t>Event Total</t>
  </si>
  <si>
    <t>Includes</t>
  </si>
  <si>
    <t>12 x 6 Stand &amp; Comps</t>
  </si>
  <si>
    <t>16 x 6 Display Stand</t>
  </si>
  <si>
    <t>8 x 6 Display Stand</t>
  </si>
  <si>
    <t>6 x 6 Display Stand</t>
  </si>
  <si>
    <t>10 x 6 Stand &amp; Comps</t>
  </si>
  <si>
    <t>8 x 6 Stand &amp; Comps</t>
  </si>
  <si>
    <t>Event Apex Feature</t>
  </si>
  <si>
    <t>+ Bela Bela Entry Arch &amp; Egress branding</t>
  </si>
  <si>
    <t>Brand Included on all print &amp; online marketing</t>
  </si>
  <si>
    <t>+ Branding of competitors vehicle ramp</t>
  </si>
  <si>
    <t>~branding supplied &gt;</t>
  </si>
  <si>
    <t>+ Large branding of 360 main stage façades</t>
  </si>
  <si>
    <t>Overall Event Production Title</t>
  </si>
  <si>
    <t xml:space="preserve"> Exhibitors who require 24 hour access at a separate gate behind the resort can book private security control.</t>
  </si>
  <si>
    <t xml:space="preserve"> Exhibitors who require extra time to clear out of accommodation can book for a planned check-out adjustment.</t>
  </si>
  <si>
    <r>
      <t xml:space="preserve">   Please indicate your operational preferences below by inserting an </t>
    </r>
    <r>
      <rPr>
        <b/>
        <sz val="11"/>
        <color rgb="FF6C320A"/>
        <rFont val="Calibri"/>
        <family val="2"/>
        <scheme val="minor"/>
      </rPr>
      <t>X</t>
    </r>
    <r>
      <rPr>
        <b/>
        <sz val="10"/>
        <color rgb="FF6C320A"/>
        <rFont val="Calibri"/>
        <family val="2"/>
        <scheme val="minor"/>
      </rPr>
      <t xml:space="preserve"> in the chosen boxes.</t>
    </r>
  </si>
  <si>
    <t>30 x 16 Stand &amp; Comps</t>
  </si>
  <si>
    <t>Physical Address:</t>
  </si>
  <si>
    <t>Select Your Option</t>
  </si>
  <si>
    <t>Select Your Option from (2) or from (3) …not both.</t>
  </si>
  <si>
    <t>Optional Extra</t>
  </si>
  <si>
    <t>Optional Extras</t>
  </si>
  <si>
    <t>Please complete</t>
  </si>
  <si>
    <t xml:space="preserve">  TOTAL PARTICIPATION PACKAGE SELECTED:</t>
  </si>
  <si>
    <r>
      <t xml:space="preserve">*Out team will respond with your participation confirmation and the event floorplan.  </t>
    </r>
    <r>
      <rPr>
        <b/>
        <i/>
        <sz val="11"/>
        <color theme="1"/>
        <rFont val="Calibri"/>
        <family val="2"/>
        <scheme val="minor"/>
      </rPr>
      <t>Thank you for the support!</t>
    </r>
  </si>
  <si>
    <t>4) Would you like to include a Value Added Service to your marketing campaign?</t>
  </si>
  <si>
    <t>Activation Required</t>
  </si>
  <si>
    <t>Value Add</t>
  </si>
  <si>
    <t>Social Media Exclusive Campaigns (3 Platforms)</t>
  </si>
  <si>
    <t>Store/ Outlet Location - Live Activation</t>
  </si>
  <si>
    <t>Promotional Event at your premises</t>
  </si>
  <si>
    <t>Individual Product Promotion &amp; Engagement</t>
  </si>
  <si>
    <t xml:space="preserve"> setup, entertainment deejays, kids' jumping castle supply, location event branding and Vdub related prizes for public participants.</t>
  </si>
  <si>
    <t>5) How many persons do you need to operate your promotional stand?</t>
  </si>
  <si>
    <t>6) Do you require VIP space for the Afterparty?</t>
  </si>
  <si>
    <t xml:space="preserve">7) Do you require private gate access after entrance closing times? </t>
  </si>
  <si>
    <t>8) Do you require late check-out, or extended layover of accommodation?</t>
  </si>
  <si>
    <t>Promotional Content Broadcasting</t>
  </si>
  <si>
    <t>Television &amp; Radio Campaign (DOA)</t>
  </si>
  <si>
    <t>DLD6 - Six Sleeper Lakeside Chalet</t>
  </si>
  <si>
    <t>+ Stage area branded umbrella shade &amp; flags</t>
  </si>
  <si>
    <t>18 x 8 Stand &amp; Comps</t>
  </si>
  <si>
    <t>Main Stage Duo Feature</t>
  </si>
  <si>
    <t>Exhibitor bump-up to Event Display Sponsor</t>
  </si>
  <si>
    <t>Saturday Night</t>
  </si>
  <si>
    <t>1 to 5</t>
  </si>
  <si>
    <t>6 - 11</t>
  </si>
  <si>
    <t>12 - 17</t>
  </si>
  <si>
    <t>18 - 24</t>
  </si>
  <si>
    <t xml:space="preserve"> </t>
  </si>
  <si>
    <r>
      <rPr>
        <sz val="11"/>
        <color rgb="FF00B0F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Your business logos and details are already included in all event advertising for feature sponsors. These exhibitor options are for additional marketing campaigns.</t>
    </r>
  </si>
  <si>
    <r>
      <rPr>
        <b/>
        <i/>
        <sz val="11"/>
        <color rgb="FF00B0F0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>Social Media Exclusive Campaigns offer 4 separate business posts on 3 platforms. Artwork material provided by participating business.</t>
    </r>
  </si>
  <si>
    <r>
      <rPr>
        <b/>
        <i/>
        <sz val="11"/>
        <color rgb="FF00B0F0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>Store Location Activations are physical events co-hosted by Camp Fest at your chosen site. This includes event advertising, audio-visual equipment</t>
    </r>
  </si>
  <si>
    <r>
      <rPr>
        <b/>
        <sz val="11"/>
        <color rgb="FF00B0F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Only select these extra gate passes if you need additional personnel that are not already covered in your accommodation.</t>
    </r>
  </si>
  <si>
    <r>
      <rPr>
        <b/>
        <i/>
        <sz val="11"/>
        <color rgb="FF00B0F0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>Normal admission rates are R220 pp per day. These are discounted rates for extra exhibitor attendees.</t>
    </r>
  </si>
  <si>
    <r>
      <rPr>
        <b/>
        <i/>
        <sz val="11"/>
        <color rgb="FF00B0F0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>Bookings for additional persons must be done in advance. Full fees will apply for other arrivals on the day.</t>
    </r>
  </si>
  <si>
    <r>
      <rPr>
        <b/>
        <i/>
        <sz val="11"/>
        <color rgb="FF00B0F0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>Admissions for promotional ladies, amdassadors, content creators etc must be booked upfront.</t>
    </r>
  </si>
  <si>
    <r>
      <rPr>
        <b/>
        <i/>
        <sz val="11"/>
        <color rgb="FF00B0F0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>A feature purchase is on a first come first served basis. Your selection will be confirmed if available.</t>
    </r>
  </si>
  <si>
    <r>
      <rPr>
        <b/>
        <i/>
        <sz val="11"/>
        <color rgb="FF00B0F0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>Main Event features (category 3) do not require you to book a separate stand from (category 2). The display spaces are included in the feature value.</t>
    </r>
  </si>
  <si>
    <r>
      <rPr>
        <b/>
        <i/>
        <sz val="11"/>
        <color rgb="FF00B0F0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>Event feature brands are included on all print &amp; online marketing. Only additional exclusive campaigns require a separate VAS opt in at category 4.</t>
    </r>
  </si>
  <si>
    <r>
      <rPr>
        <b/>
        <i/>
        <sz val="11"/>
        <color rgb="FF00B0F0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>Selection of a display stand in the above groups is only necessary if you are not opting for a main Event Feature below.</t>
    </r>
  </si>
  <si>
    <r>
      <rPr>
        <b/>
        <i/>
        <sz val="11"/>
        <color rgb="FF00B0F0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>Space allocation is on a first come first served basis. Your selection will be confirmed if available.</t>
    </r>
  </si>
  <si>
    <r>
      <rPr>
        <b/>
        <i/>
        <sz val="10"/>
        <color rgb="FF00B0F0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>Please view Warmbaths or Event website for more accommodation information and room configuration details.</t>
    </r>
  </si>
  <si>
    <r>
      <rPr>
        <b/>
        <sz val="11"/>
        <color rgb="FF00B0F0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>The enhanced VIP for 2023 must be reserved beforehand. Spaces can not be allocated on the day.</t>
    </r>
  </si>
  <si>
    <r>
      <rPr>
        <sz val="11"/>
        <color rgb="FF00B0F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Main gates operate at 10h00 to 21h00 Thursday/  08h00 to 22h30 Friday/ 07h00 to 00h00 Saturday/  07h00 to 18h00 Sunday.</t>
    </r>
  </si>
  <si>
    <r>
      <rPr>
        <sz val="11"/>
        <color rgb="FF00B0F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Access to the Afterparty is free for all guests. These top-up passes are specifically for space at the new VIP lounge.</t>
    </r>
  </si>
  <si>
    <r>
      <rPr>
        <b/>
        <i/>
        <sz val="11"/>
        <color rgb="FF00B0F0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>Sliding scale rates determine amount of security staff and night time equipment required for private shift allocation.</t>
    </r>
  </si>
  <si>
    <r>
      <rPr>
        <b/>
        <i/>
        <sz val="11"/>
        <color rgb="FF00B0F0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>Bookings for private security control must be arranged in advance. Staff can not be deployed on the day.</t>
    </r>
  </si>
  <si>
    <r>
      <rPr>
        <b/>
        <i/>
        <sz val="11"/>
        <color rgb="FF00B0F0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>Registration numbers of vehicles will be required. Applicable personnel names will be needed in advance.</t>
    </r>
  </si>
  <si>
    <r>
      <rPr>
        <sz val="11"/>
        <color rgb="FF00B0F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 xml:space="preserve">Chalet and hotel check-outs are 11h00 on Sunday for housekeeping and reservations. </t>
    </r>
  </si>
  <si>
    <r>
      <rPr>
        <b/>
        <i/>
        <sz val="11"/>
        <color rgb="FF00B0F0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>Bookings for extended stay layover must be arranged in advance so that the units are blocked from other public reservations.</t>
    </r>
  </si>
  <si>
    <t>SCS2 - Two Sleeper Standard Chalet (2 People)</t>
  </si>
  <si>
    <t>SCD4 - Four Sleeper Standard Chalet (4 People)</t>
  </si>
  <si>
    <t>SCD6 - Six Sleeper Standard Chalet (6 People)</t>
  </si>
  <si>
    <t>LCD6 - Six Sleeper Luxury Chalet (6 People)</t>
  </si>
  <si>
    <t>Select Number of Units</t>
  </si>
  <si>
    <t>DLD6 - Six Sleeper Lakeside Chalet (6 People)</t>
  </si>
  <si>
    <t>LCD10 - Ten Sleeper Luxury Chalet (10 People)</t>
  </si>
  <si>
    <t>GTI Camping - Tent stands (6 pax)  @R850 pp (6 People)</t>
  </si>
  <si>
    <t>H3D2 - Hotel Room with double bed (2 People)</t>
  </si>
  <si>
    <t>H2D2 - Hotel Room with double bed and sleeper couch (4 People)</t>
  </si>
  <si>
    <t>H1D4 - Hotel Room with two double beds (4 People)</t>
  </si>
  <si>
    <t>Pendleberry Type B - Eight Sleeper Chalet (1 bathroom) (8 People)</t>
  </si>
  <si>
    <t>Pendleberry Type A - Eight Sleeper Chalet (2 bathroom) (8 People)</t>
  </si>
  <si>
    <t>GTI Camping - Tent stands (4 pax)  @R850 pp (4 People)</t>
  </si>
  <si>
    <t>GTI Camping - Tent stands (8 pax)  @R850 pp (8 People)</t>
  </si>
  <si>
    <t>Select Number of People</t>
  </si>
  <si>
    <t>VIP marquee area, Lounge sofas &amp; furniture, Assorted snack treats, Various beverages: (Cold drinks, beers &amp; ciders)VIP ablution, Designated security.</t>
  </si>
  <si>
    <t>Select Quantity
of Chalets</t>
  </si>
  <si>
    <t>GTI Camping  @R360 pp</t>
  </si>
  <si>
    <t>*Reservations for late check-out are done directly with the resort venue. Correct times must be adheard to.</t>
  </si>
  <si>
    <r>
      <t xml:space="preserve">Sunday Check-out from accommodation after 11h00 is charged at </t>
    </r>
    <r>
      <rPr>
        <b/>
        <sz val="11"/>
        <color theme="1"/>
        <rFont val="Calibri"/>
        <family val="2"/>
        <scheme val="minor"/>
      </rPr>
      <t>R500 p/hour</t>
    </r>
  </si>
  <si>
    <t>Stipulate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</si>
</sst>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&quot;#,##0.00"/>
    <numFmt numFmtId="165" formatCode=";;;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7E3A0C"/>
      <name val="Calibri"/>
      <family val="2"/>
      <scheme val="minor"/>
    </font>
    <font>
      <sz val="7"/>
      <color rgb="FF68CAA9"/>
      <name val="Calibri"/>
      <family val="2"/>
      <scheme val="minor"/>
    </font>
    <font>
      <b/>
      <sz val="10"/>
      <color rgb="FF6C320A"/>
      <name val="Calibri"/>
      <family val="2"/>
      <scheme val="minor"/>
    </font>
    <font>
      <sz val="10"/>
      <color rgb="FF6C320A"/>
      <name val="Calibri"/>
      <family val="2"/>
      <scheme val="minor"/>
    </font>
    <font>
      <b/>
      <sz val="11"/>
      <color rgb="FF6C320A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0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7E7A3"/>
        <bgColor indexed="64"/>
      </patternFill>
    </fill>
    <fill>
      <patternFill patternType="solid">
        <fgColor rgb="FFA6D96D"/>
        <bgColor indexed="64"/>
      </patternFill>
    </fill>
    <fill>
      <patternFill patternType="solid">
        <fgColor rgb="FF89CD3F"/>
        <bgColor indexed="64"/>
      </patternFill>
    </fill>
    <fill>
      <patternFill patternType="solid">
        <fgColor rgb="FFE3F3D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5EAE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B6B6B6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FFD1D5CD"/>
        <bgColor indexed="64"/>
      </patternFill>
    </fill>
    <fill>
      <patternFill patternType="solid">
        <fgColor rgb="FFECEDEB"/>
        <bgColor indexed="64"/>
      </patternFill>
    </fill>
    <fill>
      <patternFill patternType="solid">
        <fgColor rgb="FFE0E3DD"/>
        <bgColor indexed="64"/>
      </patternFill>
    </fill>
    <fill>
      <patternFill patternType="solid">
        <fgColor rgb="FFD1D0D6"/>
        <bgColor indexed="64"/>
      </patternFill>
    </fill>
    <fill>
      <patternFill patternType="solid">
        <fgColor rgb="FFE1E0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1E4EB"/>
        <bgColor indexed="64"/>
      </patternFill>
    </fill>
    <fill>
      <patternFill patternType="solid">
        <fgColor rgb="FFC7DFE7"/>
        <bgColor indexed="64"/>
      </patternFill>
    </fill>
    <fill>
      <patternFill patternType="solid">
        <fgColor rgb="FFDBC3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9FDC3"/>
        <bgColor indexed="64"/>
      </patternFill>
    </fill>
    <fill>
      <patternFill patternType="solid">
        <fgColor rgb="FFE3F5EF"/>
        <bgColor indexed="64"/>
      </patternFill>
    </fill>
    <fill>
      <patternFill patternType="solid">
        <fgColor rgb="FFD4F0E7"/>
        <bgColor indexed="64"/>
      </patternFill>
    </fill>
    <fill>
      <patternFill patternType="solid">
        <fgColor rgb="FFC1E9DC"/>
        <bgColor indexed="64"/>
      </patternFill>
    </fill>
    <fill>
      <patternFill patternType="solid">
        <fgColor rgb="FFAFE3D2"/>
        <bgColor indexed="64"/>
      </patternFill>
    </fill>
    <fill>
      <patternFill patternType="solid">
        <fgColor rgb="FF96DAC3"/>
        <bgColor indexed="64"/>
      </patternFill>
    </fill>
    <fill>
      <patternFill patternType="solid">
        <fgColor rgb="FF87D5BB"/>
        <bgColor indexed="64"/>
      </patternFill>
    </fill>
    <fill>
      <patternFill patternType="solid">
        <fgColor rgb="FFFDE8E7"/>
        <bgColor indexed="64"/>
      </patternFill>
    </fill>
    <fill>
      <patternFill patternType="solid">
        <fgColor rgb="FFFDEEE7"/>
        <bgColor indexed="64"/>
      </patternFill>
    </fill>
    <fill>
      <patternFill patternType="solid">
        <fgColor rgb="FFAFDC7E"/>
        <bgColor indexed="64"/>
      </patternFill>
    </fill>
    <fill>
      <patternFill patternType="solid">
        <fgColor rgb="FFD9E9EB"/>
        <bgColor indexed="64"/>
      </patternFill>
    </fill>
    <fill>
      <patternFill patternType="solid">
        <fgColor rgb="FFC5DEE1"/>
        <bgColor indexed="64"/>
      </patternFill>
    </fill>
    <fill>
      <patternFill patternType="solid">
        <fgColor rgb="FFB1D2D7"/>
        <bgColor indexed="64"/>
      </patternFill>
    </fill>
    <fill>
      <patternFill patternType="solid">
        <fgColor rgb="FF9CC5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3">
    <xf numFmtId="0" fontId="0" fillId="0" borderId="0" xfId="0"/>
    <xf numFmtId="164" fontId="18" fillId="42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28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1" fillId="0" borderId="0" xfId="0" applyNumberFormat="1" applyFont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28" borderId="0" xfId="0" applyFill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18" fillId="42" borderId="0" xfId="0" applyNumberFormat="1" applyFont="1" applyFill="1" applyAlignment="1" applyProtection="1">
      <alignment horizontal="center"/>
      <protection hidden="1"/>
    </xf>
    <xf numFmtId="164" fontId="18" fillId="42" borderId="2" xfId="0" applyNumberFormat="1" applyFont="1" applyFill="1" applyBorder="1" applyAlignment="1" applyProtection="1">
      <alignment horizontal="center"/>
      <protection hidden="1"/>
    </xf>
    <xf numFmtId="164" fontId="0" fillId="26" borderId="3" xfId="0" applyNumberFormat="1" applyFill="1" applyBorder="1" applyAlignment="1" applyProtection="1">
      <alignment horizontal="center"/>
      <protection hidden="1"/>
    </xf>
    <xf numFmtId="0" fontId="0" fillId="0" borderId="13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164" fontId="0" fillId="35" borderId="1" xfId="0" applyNumberForma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/>
      <protection hidden="1"/>
    </xf>
    <xf numFmtId="164" fontId="0" fillId="6" borderId="1" xfId="0" applyNumberFormat="1" applyFill="1" applyBorder="1" applyAlignment="1" applyProtection="1">
      <alignment horizontal="center"/>
      <protection hidden="1"/>
    </xf>
    <xf numFmtId="164" fontId="0" fillId="3" borderId="1" xfId="0" applyNumberFormat="1" applyFill="1" applyBorder="1" applyAlignment="1" applyProtection="1">
      <alignment horizontal="center"/>
      <protection hidden="1"/>
    </xf>
    <xf numFmtId="164" fontId="0" fillId="4" borderId="1" xfId="0" applyNumberFormat="1" applyFill="1" applyBorder="1" applyAlignment="1" applyProtection="1">
      <alignment horizontal="center"/>
      <protection hidden="1"/>
    </xf>
    <xf numFmtId="164" fontId="0" fillId="5" borderId="1" xfId="0" applyNumberFormat="1" applyFill="1" applyBorder="1" applyAlignment="1" applyProtection="1">
      <alignment horizontal="center"/>
      <protection hidden="1"/>
    </xf>
    <xf numFmtId="164" fontId="0" fillId="5" borderId="17" xfId="0" applyNumberFormat="1" applyFill="1" applyBorder="1" applyAlignment="1" applyProtection="1">
      <alignment horizontal="center"/>
      <protection hidden="1"/>
    </xf>
    <xf numFmtId="164" fontId="0" fillId="29" borderId="1" xfId="0" applyNumberFormat="1" applyFill="1" applyBorder="1" applyAlignment="1" applyProtection="1">
      <alignment horizontal="center"/>
      <protection hidden="1"/>
    </xf>
    <xf numFmtId="164" fontId="0" fillId="30" borderId="1" xfId="0" applyNumberFormat="1" applyFill="1" applyBorder="1" applyAlignment="1" applyProtection="1">
      <alignment horizontal="center"/>
      <protection hidden="1"/>
    </xf>
    <xf numFmtId="164" fontId="0" fillId="31" borderId="1" xfId="0" applyNumberFormat="1" applyFill="1" applyBorder="1" applyAlignment="1" applyProtection="1">
      <alignment horizontal="center"/>
      <protection hidden="1"/>
    </xf>
    <xf numFmtId="164" fontId="0" fillId="32" borderId="1" xfId="0" applyNumberFormat="1" applyFill="1" applyBorder="1" applyAlignment="1" applyProtection="1">
      <alignment horizontal="center"/>
      <protection hidden="1"/>
    </xf>
    <xf numFmtId="164" fontId="0" fillId="33" borderId="1" xfId="0" applyNumberFormat="1" applyFill="1" applyBorder="1" applyAlignment="1" applyProtection="1">
      <alignment horizontal="center"/>
      <protection hidden="1"/>
    </xf>
    <xf numFmtId="164" fontId="0" fillId="34" borderId="1" xfId="0" applyNumberFormat="1" applyFill="1" applyBorder="1" applyAlignment="1" applyProtection="1">
      <alignment horizontal="center"/>
      <protection hidden="1"/>
    </xf>
    <xf numFmtId="164" fontId="0" fillId="38" borderId="1" xfId="0" applyNumberFormat="1" applyFill="1" applyBorder="1" applyAlignment="1" applyProtection="1">
      <alignment horizontal="center"/>
      <protection hidden="1"/>
    </xf>
    <xf numFmtId="164" fontId="0" fillId="39" borderId="1" xfId="0" applyNumberFormat="1" applyFill="1" applyBorder="1" applyAlignment="1" applyProtection="1">
      <alignment horizontal="center"/>
      <protection hidden="1"/>
    </xf>
    <xf numFmtId="164" fontId="0" fillId="40" borderId="1" xfId="0" applyNumberFormat="1" applyFill="1" applyBorder="1" applyAlignment="1" applyProtection="1">
      <alignment horizontal="center"/>
      <protection hidden="1"/>
    </xf>
    <xf numFmtId="164" fontId="0" fillId="41" borderId="1" xfId="0" applyNumberFormat="1" applyFill="1" applyBorder="1" applyAlignment="1" applyProtection="1">
      <alignment horizontal="center"/>
      <protection hidden="1"/>
    </xf>
    <xf numFmtId="0" fontId="0" fillId="43" borderId="0" xfId="0" applyNumberFormat="1" applyFill="1" applyBorder="1" applyAlignment="1" applyProtection="1">
      <alignment horizontal="center"/>
      <protection locked="0"/>
    </xf>
    <xf numFmtId="164" fontId="18" fillId="42" borderId="2" xfId="0" applyNumberFormat="1" applyFont="1" applyFill="1" applyBorder="1" applyAlignment="1" applyProtection="1">
      <alignment horizontal="center" vertical="center"/>
      <protection hidden="1"/>
    </xf>
    <xf numFmtId="165" fontId="21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64" fontId="0" fillId="43" borderId="0" xfId="0" applyNumberFormat="1" applyFill="1" applyBorder="1" applyAlignment="1" applyProtection="1">
      <alignment horizontal="center"/>
      <protection hidden="1"/>
    </xf>
    <xf numFmtId="0" fontId="5" fillId="28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13" fillId="36" borderId="0" xfId="0" applyFont="1" applyFill="1" applyAlignment="1" applyProtection="1">
      <alignment horizontal="left" vertical="center"/>
    </xf>
    <xf numFmtId="0" fontId="15" fillId="36" borderId="0" xfId="0" applyFont="1" applyFill="1" applyAlignment="1" applyProtection="1">
      <alignment horizontal="left" vertical="center"/>
    </xf>
    <xf numFmtId="0" fontId="16" fillId="36" borderId="0" xfId="0" applyFont="1" applyFill="1" applyAlignment="1" applyProtection="1">
      <alignment horizontal="center"/>
    </xf>
    <xf numFmtId="164" fontId="16" fillId="36" borderId="0" xfId="0" applyNumberFormat="1" applyFont="1" applyFill="1" applyAlignment="1" applyProtection="1">
      <alignment horizontal="center"/>
    </xf>
    <xf numFmtId="0" fontId="13" fillId="36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164" fontId="0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 vertical="center"/>
    </xf>
    <xf numFmtId="0" fontId="0" fillId="28" borderId="0" xfId="0" applyFont="1" applyFill="1" applyProtection="1"/>
    <xf numFmtId="0" fontId="0" fillId="28" borderId="0" xfId="0" applyFont="1" applyFill="1" applyAlignment="1" applyProtection="1">
      <alignment horizontal="center"/>
    </xf>
    <xf numFmtId="164" fontId="0" fillId="28" borderId="0" xfId="0" applyNumberFormat="1" applyFont="1" applyFill="1" applyAlignment="1" applyProtection="1">
      <alignment horizontal="center"/>
    </xf>
    <xf numFmtId="0" fontId="0" fillId="28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164" fontId="0" fillId="9" borderId="1" xfId="0" applyNumberFormat="1" applyFill="1" applyBorder="1" applyAlignment="1" applyProtection="1">
      <alignment horizontal="center"/>
    </xf>
    <xf numFmtId="164" fontId="0" fillId="10" borderId="1" xfId="0" applyNumberFormat="1" applyFill="1" applyBorder="1" applyAlignment="1" applyProtection="1">
      <alignment horizontal="center"/>
    </xf>
    <xf numFmtId="164" fontId="0" fillId="11" borderId="1" xfId="0" applyNumberFormat="1" applyFill="1" applyBorder="1" applyAlignment="1" applyProtection="1">
      <alignment horizontal="center"/>
    </xf>
    <xf numFmtId="164" fontId="0" fillId="12" borderId="1" xfId="0" applyNumberFormat="1" applyFill="1" applyBorder="1" applyAlignment="1" applyProtection="1">
      <alignment horizontal="center"/>
    </xf>
    <xf numFmtId="164" fontId="0" fillId="13" borderId="1" xfId="0" applyNumberFormat="1" applyFill="1" applyBorder="1" applyAlignment="1" applyProtection="1">
      <alignment horizontal="center"/>
    </xf>
    <xf numFmtId="164" fontId="0" fillId="14" borderId="1" xfId="0" applyNumberFormat="1" applyFill="1" applyBorder="1" applyAlignment="1" applyProtection="1">
      <alignment horizontal="center"/>
    </xf>
    <xf numFmtId="164" fontId="0" fillId="15" borderId="1" xfId="0" applyNumberFormat="1" applyFill="1" applyBorder="1" applyAlignment="1" applyProtection="1">
      <alignment horizontal="center"/>
    </xf>
    <xf numFmtId="164" fontId="0" fillId="16" borderId="1" xfId="0" applyNumberFormat="1" applyFill="1" applyBorder="1" applyAlignment="1" applyProtection="1">
      <alignment horizontal="center"/>
    </xf>
    <xf numFmtId="164" fontId="0" fillId="17" borderId="1" xfId="0" applyNumberFormat="1" applyFill="1" applyBorder="1" applyAlignment="1" applyProtection="1">
      <alignment horizontal="center"/>
    </xf>
    <xf numFmtId="164" fontId="0" fillId="22" borderId="1" xfId="0" applyNumberFormat="1" applyFill="1" applyBorder="1" applyAlignment="1" applyProtection="1">
      <alignment horizontal="center"/>
    </xf>
    <xf numFmtId="164" fontId="0" fillId="21" borderId="1" xfId="0" applyNumberFormat="1" applyFill="1" applyBorder="1" applyAlignment="1" applyProtection="1">
      <alignment horizontal="center"/>
    </xf>
    <xf numFmtId="164" fontId="0" fillId="19" borderId="1" xfId="0" applyNumberFormat="1" applyFill="1" applyBorder="1" applyAlignment="1" applyProtection="1">
      <alignment horizontal="center"/>
      <protection hidden="1"/>
    </xf>
    <xf numFmtId="164" fontId="0" fillId="20" borderId="1" xfId="0" applyNumberFormat="1" applyFill="1" applyBorder="1" applyAlignment="1" applyProtection="1">
      <alignment horizontal="center"/>
      <protection hidden="1"/>
    </xf>
    <xf numFmtId="164" fontId="0" fillId="18" borderId="1" xfId="0" applyNumberFormat="1" applyFill="1" applyBorder="1" applyAlignment="1" applyProtection="1">
      <alignment horizontal="center"/>
      <protection hidden="1"/>
    </xf>
    <xf numFmtId="164" fontId="18" fillId="43" borderId="0" xfId="0" applyNumberFormat="1" applyFont="1" applyFill="1" applyBorder="1" applyAlignment="1" applyProtection="1">
      <alignment horizontal="center" wrapText="1"/>
      <protection hidden="1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>
      <protection hidden="1"/>
    </xf>
    <xf numFmtId="0" fontId="0" fillId="6" borderId="0" xfId="0" applyFill="1" applyProtection="1">
      <protection hidden="1"/>
    </xf>
    <xf numFmtId="0" fontId="0" fillId="3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4" borderId="0" xfId="0" applyFill="1" applyProtection="1">
      <protection hidden="1"/>
    </xf>
    <xf numFmtId="0" fontId="0" fillId="5" borderId="0" xfId="0" applyFill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5" fillId="28" borderId="0" xfId="0" applyFont="1" applyFill="1" applyAlignment="1" applyProtection="1">
      <alignment horizontal="left" vertical="center"/>
      <protection hidden="1"/>
    </xf>
    <xf numFmtId="0" fontId="0" fillId="28" borderId="0" xfId="0" applyFont="1" applyFill="1" applyProtection="1">
      <protection hidden="1"/>
    </xf>
    <xf numFmtId="0" fontId="0" fillId="28" borderId="0" xfId="0" applyFont="1" applyFill="1" applyAlignment="1" applyProtection="1">
      <alignment horizontal="center"/>
      <protection hidden="1"/>
    </xf>
    <xf numFmtId="164" fontId="0" fillId="28" borderId="0" xfId="0" applyNumberFormat="1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9" fillId="29" borderId="1" xfId="0" applyNumberFormat="1" applyFont="1" applyFill="1" applyBorder="1" applyAlignment="1" applyProtection="1">
      <alignment horizontal="center"/>
      <protection hidden="1"/>
    </xf>
    <xf numFmtId="164" fontId="9" fillId="30" borderId="1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right"/>
      <protection hidden="1"/>
    </xf>
    <xf numFmtId="164" fontId="9" fillId="31" borderId="1" xfId="0" applyNumberFormat="1" applyFont="1" applyFill="1" applyBorder="1" applyAlignment="1" applyProtection="1">
      <alignment horizontal="center"/>
      <protection hidden="1"/>
    </xf>
    <xf numFmtId="164" fontId="9" fillId="32" borderId="1" xfId="0" applyNumberFormat="1" applyFont="1" applyFill="1" applyBorder="1" applyAlignment="1" applyProtection="1">
      <alignment horizontal="center"/>
      <protection hidden="1"/>
    </xf>
    <xf numFmtId="164" fontId="9" fillId="33" borderId="1" xfId="0" applyNumberFormat="1" applyFont="1" applyFill="1" applyBorder="1" applyAlignment="1" applyProtection="1">
      <alignment horizontal="center"/>
      <protection hidden="1"/>
    </xf>
    <xf numFmtId="164" fontId="9" fillId="34" borderId="1" xfId="0" applyNumberFormat="1" applyFont="1" applyFill="1" applyBorder="1" applyAlignment="1" applyProtection="1">
      <alignment horizontal="center"/>
      <protection hidden="1"/>
    </xf>
    <xf numFmtId="0" fontId="0" fillId="28" borderId="0" xfId="0" applyFill="1" applyProtection="1">
      <protection hidden="1"/>
    </xf>
    <xf numFmtId="0" fontId="0" fillId="28" borderId="0" xfId="0" applyFill="1" applyAlignment="1" applyProtection="1">
      <alignment horizontal="center"/>
      <protection hidden="1"/>
    </xf>
    <xf numFmtId="164" fontId="0" fillId="28" borderId="0" xfId="0" applyNumberForma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164" fontId="1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0" fillId="43" borderId="0" xfId="0" applyNumberFormat="1" applyFill="1" applyBorder="1" applyAlignment="1" applyProtection="1">
      <alignment horizontal="center"/>
      <protection hidden="1"/>
    </xf>
    <xf numFmtId="164" fontId="0" fillId="0" borderId="0" xfId="0" applyNumberFormat="1" applyFill="1" applyAlignment="1" applyProtection="1">
      <alignment horizontal="center"/>
      <protection hidden="1"/>
    </xf>
    <xf numFmtId="165" fontId="21" fillId="0" borderId="0" xfId="0" applyNumberFormat="1" applyFont="1" applyBorder="1" applyAlignment="1" applyProtection="1">
      <alignment horizontal="center" vertical="center"/>
      <protection locked="0" hidden="1"/>
    </xf>
    <xf numFmtId="0" fontId="21" fillId="0" borderId="0" xfId="0" applyFont="1" applyBorder="1" applyAlignment="1" applyProtection="1">
      <alignment horizontal="center" vertical="center"/>
      <protection locked="0" hidden="1"/>
    </xf>
    <xf numFmtId="165" fontId="21" fillId="0" borderId="0" xfId="0" applyNumberFormat="1" applyFont="1" applyAlignment="1" applyProtection="1">
      <alignment horizontal="center"/>
      <protection locked="0" hidden="1"/>
    </xf>
    <xf numFmtId="164" fontId="0" fillId="8" borderId="1" xfId="0" applyNumberFormat="1" applyFill="1" applyBorder="1" applyAlignment="1" applyProtection="1">
      <alignment horizontal="center" vertical="center"/>
      <protection hidden="1"/>
    </xf>
    <xf numFmtId="164" fontId="0" fillId="24" borderId="1" xfId="0" applyNumberFormat="1" applyFill="1" applyBorder="1" applyAlignment="1" applyProtection="1">
      <alignment horizontal="center" vertical="center"/>
      <protection hidden="1"/>
    </xf>
    <xf numFmtId="164" fontId="0" fillId="25" borderId="1" xfId="0" applyNumberForma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0" fillId="0" borderId="10" xfId="0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164" fontId="0" fillId="0" borderId="10" xfId="0" applyNumberForma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Protection="1"/>
    <xf numFmtId="0" fontId="9" fillId="0" borderId="0" xfId="0" applyFont="1" applyAlignment="1" applyProtection="1">
      <alignment vertical="center" wrapText="1"/>
    </xf>
    <xf numFmtId="3" fontId="0" fillId="0" borderId="1" xfId="0" applyNumberFormat="1" applyBorder="1" applyAlignment="1" applyProtection="1">
      <alignment horizontal="center" vertical="center"/>
      <protection locked="0" hidden="1"/>
    </xf>
    <xf numFmtId="0" fontId="0" fillId="43" borderId="1" xfId="0" applyNumberFormat="1" applyFill="1" applyBorder="1" applyAlignment="1" applyProtection="1">
      <alignment horizontal="center" vertical="center"/>
      <protection locked="0" hidden="1"/>
    </xf>
    <xf numFmtId="0" fontId="0" fillId="7" borderId="1" xfId="0" applyNumberFormat="1" applyFill="1" applyBorder="1" applyAlignment="1" applyProtection="1">
      <alignment horizontal="center"/>
      <protection locked="0"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/>
    <xf numFmtId="164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/>
    <xf numFmtId="0" fontId="10" fillId="0" borderId="0" xfId="0" applyFont="1" applyFill="1" applyBorder="1" applyAlignment="1" applyProtection="1">
      <alignment horizontal="left" vertical="center"/>
      <protection hidden="1"/>
    </xf>
    <xf numFmtId="164" fontId="27" fillId="0" borderId="0" xfId="0" applyNumberFormat="1" applyFont="1" applyAlignment="1" applyProtection="1">
      <alignment horizontal="center"/>
      <protection hidden="1"/>
    </xf>
    <xf numFmtId="0" fontId="28" fillId="44" borderId="1" xfId="0" applyNumberFormat="1" applyFont="1" applyFill="1" applyBorder="1" applyAlignment="1" applyProtection="1">
      <alignment horizontal="center"/>
      <protection locked="0"/>
    </xf>
    <xf numFmtId="0" fontId="19" fillId="2" borderId="3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" fillId="27" borderId="0" xfId="0" applyFont="1" applyFill="1" applyAlignment="1" applyProtection="1">
      <alignment horizontal="center" vertical="center"/>
      <protection locked="0"/>
    </xf>
    <xf numFmtId="0" fontId="1" fillId="37" borderId="0" xfId="0" applyFont="1" applyFill="1" applyAlignment="1" applyProtection="1">
      <alignment horizontal="center" vertical="center"/>
      <protection locked="0"/>
    </xf>
    <xf numFmtId="0" fontId="1" fillId="37" borderId="15" xfId="0" applyFont="1" applyFill="1" applyBorder="1" applyAlignment="1" applyProtection="1">
      <alignment horizontal="center" vertical="center"/>
      <protection locked="0"/>
    </xf>
    <xf numFmtId="164" fontId="25" fillId="0" borderId="13" xfId="0" applyNumberFormat="1" applyFont="1" applyBorder="1" applyAlignment="1" applyProtection="1">
      <alignment horizontal="center"/>
      <protection hidden="1"/>
    </xf>
    <xf numFmtId="0" fontId="25" fillId="0" borderId="7" xfId="0" applyFont="1" applyBorder="1" applyAlignment="1" applyProtection="1">
      <protection hidden="1"/>
    </xf>
    <xf numFmtId="49" fontId="0" fillId="35" borderId="1" xfId="0" applyNumberForma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35" borderId="1" xfId="0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left" vertical="top"/>
      <protection hidden="1"/>
    </xf>
    <xf numFmtId="49" fontId="9" fillId="30" borderId="1" xfId="0" applyNumberFormat="1" applyFont="1" applyFill="1" applyBorder="1" applyAlignment="1" applyProtection="1">
      <alignment horizontal="center"/>
      <protection hidden="1"/>
    </xf>
    <xf numFmtId="49" fontId="9" fillId="33" borderId="1" xfId="0" applyNumberFormat="1" applyFont="1" applyFill="1" applyBorder="1" applyAlignment="1" applyProtection="1">
      <alignment horizontal="center"/>
      <protection hidden="1"/>
    </xf>
    <xf numFmtId="49" fontId="9" fillId="31" borderId="1" xfId="0" applyNumberFormat="1" applyFont="1" applyFill="1" applyBorder="1" applyAlignment="1" applyProtection="1">
      <alignment horizontal="center"/>
      <protection hidden="1"/>
    </xf>
    <xf numFmtId="0" fontId="0" fillId="41" borderId="1" xfId="0" applyFill="1" applyBorder="1" applyAlignment="1" applyProtection="1">
      <protection hidden="1"/>
    </xf>
    <xf numFmtId="0" fontId="9" fillId="41" borderId="1" xfId="0" applyFont="1" applyFill="1" applyBorder="1" applyAlignment="1" applyProtection="1">
      <alignment horizontal="left" vertical="center"/>
      <protection hidden="1"/>
    </xf>
    <xf numFmtId="0" fontId="0" fillId="41" borderId="1" xfId="0" applyFill="1" applyBorder="1" applyAlignment="1" applyProtection="1">
      <alignment horizontal="left" vertical="center"/>
      <protection hidden="1"/>
    </xf>
    <xf numFmtId="164" fontId="0" fillId="35" borderId="1" xfId="0" applyNumberForma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left" vertical="top"/>
      <protection hidden="1"/>
    </xf>
    <xf numFmtId="49" fontId="9" fillId="32" borderId="1" xfId="0" applyNumberFormat="1" applyFont="1" applyFill="1" applyBorder="1" applyAlignment="1" applyProtection="1">
      <alignment horizontal="center"/>
      <protection hidden="1"/>
    </xf>
    <xf numFmtId="0" fontId="0" fillId="32" borderId="1" xfId="0" applyFill="1" applyBorder="1" applyAlignment="1" applyProtection="1">
      <protection hidden="1"/>
    </xf>
    <xf numFmtId="0" fontId="18" fillId="42" borderId="4" xfId="0" applyFont="1" applyFill="1" applyBorder="1" applyAlignment="1" applyProtection="1">
      <alignment horizontal="center" vertical="center" textRotation="180"/>
    </xf>
    <xf numFmtId="0" fontId="18" fillId="42" borderId="14" xfId="0" applyFont="1" applyFill="1" applyBorder="1" applyAlignment="1" applyProtection="1">
      <alignment horizontal="center" vertical="center" textRotation="180"/>
    </xf>
    <xf numFmtId="0" fontId="18" fillId="42" borderId="5" xfId="0" applyFont="1" applyFill="1" applyBorder="1" applyAlignment="1" applyProtection="1">
      <alignment horizontal="center" vertical="center" textRotation="180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top"/>
    </xf>
    <xf numFmtId="0" fontId="1" fillId="0" borderId="10" xfId="0" applyFont="1" applyBorder="1" applyAlignment="1" applyProtection="1">
      <alignment horizontal="center" vertical="center"/>
    </xf>
    <xf numFmtId="0" fontId="0" fillId="43" borderId="3" xfId="0" applyFill="1" applyBorder="1" applyAlignment="1" applyProtection="1">
      <alignment horizontal="center"/>
      <protection locked="0" hidden="1"/>
    </xf>
    <xf numFmtId="0" fontId="0" fillId="43" borderId="6" xfId="0" applyFill="1" applyBorder="1" applyAlignment="1" applyProtection="1">
      <alignment horizontal="center"/>
      <protection locked="0" hidden="1"/>
    </xf>
    <xf numFmtId="0" fontId="0" fillId="29" borderId="1" xfId="0" applyFill="1" applyBorder="1" applyAlignment="1" applyProtection="1">
      <protection hidden="1"/>
    </xf>
    <xf numFmtId="0" fontId="0" fillId="33" borderId="1" xfId="0" applyFill="1" applyBorder="1" applyAlignment="1" applyProtection="1">
      <protection hidden="1"/>
    </xf>
    <xf numFmtId="0" fontId="0" fillId="34" borderId="1" xfId="0" applyFill="1" applyBorder="1" applyAlignment="1" applyProtection="1">
      <protection hidden="1"/>
    </xf>
    <xf numFmtId="49" fontId="9" fillId="34" borderId="1" xfId="0" applyNumberFormat="1" applyFont="1" applyFill="1" applyBorder="1" applyAlignment="1" applyProtection="1">
      <alignment horizontal="center"/>
      <protection hidden="1"/>
    </xf>
    <xf numFmtId="0" fontId="0" fillId="31" borderId="1" xfId="0" applyFill="1" applyBorder="1" applyAlignment="1" applyProtection="1">
      <protection hidden="1"/>
    </xf>
    <xf numFmtId="49" fontId="9" fillId="29" borderId="1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0" fontId="11" fillId="0" borderId="0" xfId="0" applyFont="1" applyAlignment="1" applyProtection="1">
      <alignment horizontal="left"/>
      <protection hidden="1"/>
    </xf>
    <xf numFmtId="0" fontId="18" fillId="42" borderId="15" xfId="0" applyFont="1" applyFill="1" applyBorder="1" applyAlignment="1" applyProtection="1">
      <alignment horizontal="center" vertical="center" textRotation="180"/>
    </xf>
    <xf numFmtId="0" fontId="18" fillId="0" borderId="0" xfId="0" applyFont="1" applyBorder="1" applyAlignment="1" applyProtection="1">
      <alignment horizontal="center"/>
      <protection hidden="1"/>
    </xf>
    <xf numFmtId="0" fontId="0" fillId="17" borderId="3" xfId="0" applyFill="1" applyBorder="1" applyAlignment="1" applyProtection="1">
      <alignment horizontal="left"/>
    </xf>
    <xf numFmtId="0" fontId="0" fillId="17" borderId="8" xfId="0" applyFill="1" applyBorder="1" applyAlignment="1" applyProtection="1">
      <alignment horizontal="left"/>
    </xf>
    <xf numFmtId="0" fontId="0" fillId="17" borderId="6" xfId="0" applyFill="1" applyBorder="1" applyAlignment="1" applyProtection="1">
      <alignment horizontal="left"/>
    </xf>
    <xf numFmtId="0" fontId="0" fillId="22" borderId="3" xfId="0" applyFill="1" applyBorder="1" applyAlignment="1" applyProtection="1">
      <alignment horizontal="left"/>
    </xf>
    <xf numFmtId="0" fontId="0" fillId="22" borderId="8" xfId="0" applyFill="1" applyBorder="1" applyAlignment="1" applyProtection="1">
      <alignment horizontal="left"/>
    </xf>
    <xf numFmtId="0" fontId="0" fillId="22" borderId="6" xfId="0" applyFill="1" applyBorder="1" applyAlignment="1" applyProtection="1">
      <alignment horizontal="left"/>
    </xf>
    <xf numFmtId="0" fontId="0" fillId="21" borderId="1" xfId="0" applyFill="1" applyBorder="1" applyAlignment="1" applyProtection="1">
      <alignment horizontal="left"/>
    </xf>
    <xf numFmtId="0" fontId="0" fillId="19" borderId="1" xfId="0" applyFill="1" applyBorder="1" applyAlignment="1" applyProtection="1">
      <alignment horizontal="left"/>
    </xf>
    <xf numFmtId="0" fontId="0" fillId="20" borderId="1" xfId="0" applyFill="1" applyBorder="1" applyAlignment="1" applyProtection="1">
      <alignment horizontal="left"/>
    </xf>
    <xf numFmtId="0" fontId="0" fillId="10" borderId="3" xfId="0" applyFill="1" applyBorder="1" applyAlignment="1" applyProtection="1">
      <alignment horizontal="left"/>
    </xf>
    <xf numFmtId="0" fontId="0" fillId="10" borderId="8" xfId="0" applyFill="1" applyBorder="1" applyAlignment="1" applyProtection="1">
      <alignment horizontal="left"/>
    </xf>
    <xf numFmtId="0" fontId="0" fillId="10" borderId="6" xfId="0" applyFill="1" applyBorder="1" applyAlignment="1" applyProtection="1">
      <alignment horizontal="left"/>
    </xf>
    <xf numFmtId="0" fontId="0" fillId="11" borderId="3" xfId="0" applyFill="1" applyBorder="1" applyAlignment="1" applyProtection="1">
      <alignment horizontal="left"/>
    </xf>
    <xf numFmtId="0" fontId="0" fillId="11" borderId="8" xfId="0" applyFill="1" applyBorder="1" applyAlignment="1" applyProtection="1">
      <alignment horizontal="left"/>
    </xf>
    <xf numFmtId="0" fontId="0" fillId="11" borderId="6" xfId="0" applyFill="1" applyBorder="1" applyAlignment="1" applyProtection="1">
      <alignment horizontal="left"/>
    </xf>
    <xf numFmtId="0" fontId="0" fillId="12" borderId="3" xfId="0" applyFill="1" applyBorder="1" applyAlignment="1" applyProtection="1">
      <alignment horizontal="left"/>
    </xf>
    <xf numFmtId="0" fontId="0" fillId="12" borderId="8" xfId="0" applyFill="1" applyBorder="1" applyAlignment="1" applyProtection="1">
      <alignment horizontal="left"/>
    </xf>
    <xf numFmtId="0" fontId="0" fillId="12" borderId="6" xfId="0" applyFill="1" applyBorder="1" applyAlignment="1" applyProtection="1">
      <alignment horizontal="left"/>
    </xf>
    <xf numFmtId="0" fontId="0" fillId="13" borderId="3" xfId="0" applyFill="1" applyBorder="1" applyAlignment="1" applyProtection="1">
      <alignment horizontal="left"/>
    </xf>
    <xf numFmtId="0" fontId="0" fillId="13" borderId="8" xfId="0" applyFill="1" applyBorder="1" applyAlignment="1" applyProtection="1">
      <alignment horizontal="left"/>
    </xf>
    <xf numFmtId="0" fontId="0" fillId="13" borderId="6" xfId="0" applyFill="1" applyBorder="1" applyAlignment="1" applyProtection="1">
      <alignment horizontal="left"/>
    </xf>
    <xf numFmtId="0" fontId="0" fillId="16" borderId="3" xfId="0" applyFill="1" applyBorder="1" applyAlignment="1" applyProtection="1">
      <alignment horizontal="left"/>
    </xf>
    <xf numFmtId="0" fontId="0" fillId="16" borderId="8" xfId="0" applyFill="1" applyBorder="1" applyAlignment="1" applyProtection="1">
      <alignment horizontal="left"/>
    </xf>
    <xf numFmtId="0" fontId="0" fillId="16" borderId="6" xfId="0" applyFill="1" applyBorder="1" applyAlignment="1" applyProtection="1">
      <alignment horizontal="left"/>
    </xf>
    <xf numFmtId="0" fontId="0" fillId="9" borderId="1" xfId="0" applyFill="1" applyBorder="1" applyAlignment="1" applyProtection="1">
      <alignment horizontal="left"/>
    </xf>
    <xf numFmtId="0" fontId="0" fillId="18" borderId="1" xfId="0" applyFill="1" applyBorder="1" applyAlignment="1" applyProtection="1">
      <alignment horizontal="left"/>
    </xf>
    <xf numFmtId="0" fontId="0" fillId="30" borderId="1" xfId="0" applyFill="1" applyBorder="1" applyAlignment="1" applyProtection="1"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18" fillId="42" borderId="16" xfId="0" applyFont="1" applyFill="1" applyBorder="1" applyAlignment="1" applyProtection="1">
      <alignment horizontal="center"/>
    </xf>
    <xf numFmtId="49" fontId="2" fillId="23" borderId="0" xfId="0" applyNumberFormat="1" applyFont="1" applyFill="1" applyBorder="1" applyAlignment="1" applyProtection="1">
      <alignment horizontal="center" vertical="center" wrapText="1"/>
      <protection hidden="1"/>
    </xf>
    <xf numFmtId="49" fontId="2" fillId="23" borderId="2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</xf>
    <xf numFmtId="0" fontId="0" fillId="19" borderId="3" xfId="0" applyFill="1" applyBorder="1" applyAlignment="1" applyProtection="1">
      <alignment horizontal="left"/>
      <protection hidden="1"/>
    </xf>
    <xf numFmtId="0" fontId="0" fillId="19" borderId="8" xfId="0" applyFill="1" applyBorder="1" applyAlignment="1" applyProtection="1">
      <alignment horizontal="left"/>
      <protection hidden="1"/>
    </xf>
    <xf numFmtId="0" fontId="0" fillId="19" borderId="6" xfId="0" applyFill="1" applyBorder="1" applyAlignment="1" applyProtection="1">
      <alignment horizontal="left"/>
      <protection hidden="1"/>
    </xf>
    <xf numFmtId="0" fontId="0" fillId="14" borderId="3" xfId="0" applyFill="1" applyBorder="1" applyAlignment="1" applyProtection="1">
      <alignment horizontal="left"/>
    </xf>
    <xf numFmtId="0" fontId="0" fillId="14" borderId="8" xfId="0" applyFill="1" applyBorder="1" applyAlignment="1" applyProtection="1">
      <alignment horizontal="left"/>
    </xf>
    <xf numFmtId="0" fontId="0" fillId="14" borderId="6" xfId="0" applyFill="1" applyBorder="1" applyAlignment="1" applyProtection="1">
      <alignment horizontal="left"/>
    </xf>
    <xf numFmtId="0" fontId="0" fillId="15" borderId="3" xfId="0" applyFill="1" applyBorder="1" applyAlignment="1" applyProtection="1">
      <alignment horizontal="left"/>
    </xf>
    <xf numFmtId="0" fontId="0" fillId="15" borderId="8" xfId="0" applyFill="1" applyBorder="1" applyAlignment="1" applyProtection="1">
      <alignment horizontal="left"/>
    </xf>
    <xf numFmtId="0" fontId="0" fillId="15" borderId="6" xfId="0" applyFill="1" applyBorder="1" applyAlignment="1" applyProtection="1">
      <alignment horizontal="left"/>
    </xf>
    <xf numFmtId="0" fontId="0" fillId="14" borderId="3" xfId="0" applyFill="1" applyBorder="1" applyAlignment="1" applyProtection="1">
      <alignment horizontal="left"/>
      <protection hidden="1"/>
    </xf>
    <xf numFmtId="0" fontId="0" fillId="14" borderId="8" xfId="0" applyFill="1" applyBorder="1" applyAlignment="1" applyProtection="1">
      <alignment horizontal="left"/>
      <protection hidden="1"/>
    </xf>
    <xf numFmtId="0" fontId="0" fillId="14" borderId="6" xfId="0" applyFill="1" applyBorder="1" applyAlignment="1" applyProtection="1">
      <alignment horizontal="left"/>
      <protection hidden="1"/>
    </xf>
    <xf numFmtId="0" fontId="0" fillId="15" borderId="3" xfId="0" applyFill="1" applyBorder="1" applyAlignment="1" applyProtection="1">
      <alignment horizontal="left"/>
      <protection hidden="1"/>
    </xf>
    <xf numFmtId="0" fontId="0" fillId="15" borderId="8" xfId="0" applyFill="1" applyBorder="1" applyAlignment="1" applyProtection="1">
      <alignment horizontal="left"/>
      <protection hidden="1"/>
    </xf>
    <xf numFmtId="0" fontId="0" fillId="15" borderId="6" xfId="0" applyFill="1" applyBorder="1" applyAlignment="1" applyProtection="1">
      <alignment horizontal="left"/>
      <protection hidden="1"/>
    </xf>
    <xf numFmtId="0" fontId="0" fillId="16" borderId="3" xfId="0" applyFill="1" applyBorder="1" applyAlignment="1" applyProtection="1">
      <alignment horizontal="left"/>
      <protection hidden="1"/>
    </xf>
    <xf numFmtId="0" fontId="0" fillId="16" borderId="8" xfId="0" applyFill="1" applyBorder="1" applyAlignment="1" applyProtection="1">
      <alignment horizontal="left"/>
      <protection hidden="1"/>
    </xf>
    <xf numFmtId="0" fontId="0" fillId="16" borderId="6" xfId="0" applyFill="1" applyBorder="1" applyAlignment="1" applyProtection="1">
      <alignment horizontal="left"/>
      <protection hidden="1"/>
    </xf>
    <xf numFmtId="0" fontId="0" fillId="17" borderId="3" xfId="0" applyFill="1" applyBorder="1" applyAlignment="1" applyProtection="1">
      <alignment horizontal="left"/>
      <protection hidden="1"/>
    </xf>
    <xf numFmtId="0" fontId="0" fillId="17" borderId="8" xfId="0" applyFill="1" applyBorder="1" applyAlignment="1" applyProtection="1">
      <alignment horizontal="left"/>
      <protection hidden="1"/>
    </xf>
    <xf numFmtId="0" fontId="0" fillId="17" borderId="6" xfId="0" applyFill="1" applyBorder="1" applyAlignment="1" applyProtection="1">
      <alignment horizontal="left"/>
      <protection hidden="1"/>
    </xf>
    <xf numFmtId="0" fontId="0" fillId="9" borderId="3" xfId="0" applyFill="1" applyBorder="1" applyAlignment="1" applyProtection="1">
      <alignment horizontal="left"/>
      <protection hidden="1"/>
    </xf>
    <xf numFmtId="0" fontId="0" fillId="9" borderId="8" xfId="0" applyFill="1" applyBorder="1" applyAlignment="1" applyProtection="1">
      <alignment horizontal="left"/>
      <protection hidden="1"/>
    </xf>
    <xf numFmtId="0" fontId="0" fillId="9" borderId="6" xfId="0" applyFill="1" applyBorder="1" applyAlignment="1" applyProtection="1">
      <alignment horizontal="left"/>
      <protection hidden="1"/>
    </xf>
    <xf numFmtId="0" fontId="0" fillId="10" borderId="3" xfId="0" applyFill="1" applyBorder="1" applyAlignment="1" applyProtection="1">
      <alignment horizontal="left"/>
      <protection hidden="1"/>
    </xf>
    <xf numFmtId="0" fontId="0" fillId="10" borderId="8" xfId="0" applyFill="1" applyBorder="1" applyAlignment="1" applyProtection="1">
      <alignment horizontal="left"/>
      <protection hidden="1"/>
    </xf>
    <xf numFmtId="0" fontId="0" fillId="10" borderId="6" xfId="0" applyFill="1" applyBorder="1" applyAlignment="1" applyProtection="1">
      <alignment horizontal="left"/>
      <protection hidden="1"/>
    </xf>
    <xf numFmtId="0" fontId="0" fillId="11" borderId="3" xfId="0" applyFill="1" applyBorder="1" applyAlignment="1" applyProtection="1">
      <alignment horizontal="left"/>
      <protection hidden="1"/>
    </xf>
    <xf numFmtId="0" fontId="0" fillId="11" borderId="8" xfId="0" applyFill="1" applyBorder="1" applyAlignment="1" applyProtection="1">
      <alignment horizontal="left"/>
      <protection hidden="1"/>
    </xf>
    <xf numFmtId="0" fontId="0" fillId="11" borderId="6" xfId="0" applyFill="1" applyBorder="1" applyAlignment="1" applyProtection="1">
      <alignment horizontal="left"/>
      <protection hidden="1"/>
    </xf>
    <xf numFmtId="0" fontId="0" fillId="12" borderId="3" xfId="0" applyFill="1" applyBorder="1" applyAlignment="1" applyProtection="1">
      <alignment horizontal="left"/>
      <protection hidden="1"/>
    </xf>
    <xf numFmtId="0" fontId="0" fillId="12" borderId="8" xfId="0" applyFill="1" applyBorder="1" applyAlignment="1" applyProtection="1">
      <alignment horizontal="left"/>
      <protection hidden="1"/>
    </xf>
    <xf numFmtId="0" fontId="0" fillId="12" borderId="6" xfId="0" applyFill="1" applyBorder="1" applyAlignment="1" applyProtection="1">
      <alignment horizontal="left"/>
      <protection hidden="1"/>
    </xf>
    <xf numFmtId="0" fontId="0" fillId="13" borderId="3" xfId="0" applyFill="1" applyBorder="1" applyAlignment="1" applyProtection="1">
      <alignment horizontal="left"/>
      <protection hidden="1"/>
    </xf>
    <xf numFmtId="0" fontId="0" fillId="13" borderId="8" xfId="0" applyFill="1" applyBorder="1" applyAlignment="1" applyProtection="1">
      <alignment horizontal="left"/>
      <protection hidden="1"/>
    </xf>
    <xf numFmtId="0" fontId="0" fillId="13" borderId="6" xfId="0" applyFill="1" applyBorder="1" applyAlignment="1" applyProtection="1">
      <alignment horizontal="left"/>
      <protection hidden="1"/>
    </xf>
    <xf numFmtId="0" fontId="9" fillId="38" borderId="1" xfId="0" applyFont="1" applyFill="1" applyBorder="1" applyAlignment="1" applyProtection="1">
      <alignment horizontal="left" vertical="center" wrapText="1"/>
      <protection hidden="1"/>
    </xf>
    <xf numFmtId="0" fontId="0" fillId="38" borderId="1" xfId="0" applyFill="1" applyBorder="1" applyAlignment="1" applyProtection="1">
      <alignment horizontal="left" vertical="center" wrapText="1"/>
      <protection hidden="1"/>
    </xf>
    <xf numFmtId="0" fontId="0" fillId="39" borderId="1" xfId="0" applyFill="1" applyBorder="1" applyAlignment="1" applyProtection="1">
      <protection hidden="1"/>
    </xf>
    <xf numFmtId="0" fontId="9" fillId="39" borderId="1" xfId="0" applyFont="1" applyFill="1" applyBorder="1" applyAlignment="1" applyProtection="1">
      <alignment horizontal="left" vertical="center" wrapText="1"/>
      <protection hidden="1"/>
    </xf>
    <xf numFmtId="0" fontId="0" fillId="39" borderId="1" xfId="0" applyFill="1" applyBorder="1" applyAlignment="1" applyProtection="1">
      <alignment horizontal="left" vertical="center" wrapText="1"/>
      <protection hidden="1"/>
    </xf>
    <xf numFmtId="0" fontId="0" fillId="38" borderId="1" xfId="0" applyFill="1" applyBorder="1" applyAlignment="1" applyProtection="1">
      <protection hidden="1"/>
    </xf>
    <xf numFmtId="0" fontId="0" fillId="40" borderId="1" xfId="0" applyFill="1" applyBorder="1" applyAlignment="1" applyProtection="1">
      <protection hidden="1"/>
    </xf>
    <xf numFmtId="0" fontId="9" fillId="40" borderId="1" xfId="0" applyFont="1" applyFill="1" applyBorder="1" applyAlignment="1" applyProtection="1">
      <alignment horizontal="left" vertical="center"/>
      <protection hidden="1"/>
    </xf>
    <xf numFmtId="0" fontId="0" fillId="40" borderId="1" xfId="0" applyFill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</xf>
    <xf numFmtId="0" fontId="21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</cellXfs>
  <cellStyles count="1">
    <cellStyle name="Normal" xfId="0" builtinId="0"/>
  </cellStyles>
  <dxfs count="11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96DAC3"/>
      <color rgb="FFFCFEFD"/>
      <color rgb="FFF3FBF8"/>
      <color rgb="FFECF8F4"/>
      <color rgb="FFE3F5EF"/>
      <color rgb="FF9CC5CC"/>
      <color rgb="FFA1C8CF"/>
      <color rgb="FFB1D2D7"/>
      <color rgb="FFB8D6DA"/>
      <color rgb="FFC5D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H33" lockText="1"/>
</file>

<file path=xl/ctrlProps/ctrlProp10.xml><?xml version="1.0" encoding="utf-8"?>
<formControlPr xmlns="http://schemas.microsoft.com/office/spreadsheetml/2009/9/main" objectType="CheckBox" fmlaLink="H48" lockText="1"/>
</file>

<file path=xl/ctrlProps/ctrlProp11.xml><?xml version="1.0" encoding="utf-8"?>
<formControlPr xmlns="http://schemas.microsoft.com/office/spreadsheetml/2009/9/main" objectType="CheckBox" fmlaLink="H49" lockText="1"/>
</file>

<file path=xl/ctrlProps/ctrlProp12.xml><?xml version="1.0" encoding="utf-8"?>
<formControlPr xmlns="http://schemas.microsoft.com/office/spreadsheetml/2009/9/main" objectType="CheckBox" fmlaLink="H50" lockText="1"/>
</file>

<file path=xl/ctrlProps/ctrlProp13.xml><?xml version="1.0" encoding="utf-8"?>
<formControlPr xmlns="http://schemas.microsoft.com/office/spreadsheetml/2009/9/main" objectType="CheckBox" fmlaLink="H51" lockText="1"/>
</file>

<file path=xl/ctrlProps/ctrlProp14.xml><?xml version="1.0" encoding="utf-8"?>
<formControlPr xmlns="http://schemas.microsoft.com/office/spreadsheetml/2009/9/main" objectType="CheckBox" fmlaLink="H52" lockText="1"/>
</file>

<file path=xl/ctrlProps/ctrlProp15.xml><?xml version="1.0" encoding="utf-8"?>
<formControlPr xmlns="http://schemas.microsoft.com/office/spreadsheetml/2009/9/main" objectType="CheckBox" fmlaLink="H53" lockText="1"/>
</file>

<file path=xl/ctrlProps/ctrlProp16.xml><?xml version="1.0" encoding="utf-8"?>
<formControlPr xmlns="http://schemas.microsoft.com/office/spreadsheetml/2009/9/main" objectType="CheckBox" fmlaLink="H54" lockText="1"/>
</file>

<file path=xl/ctrlProps/ctrlProp17.xml><?xml version="1.0" encoding="utf-8"?>
<formControlPr xmlns="http://schemas.microsoft.com/office/spreadsheetml/2009/9/main" objectType="CheckBox" fmlaLink="H55" lockText="1"/>
</file>

<file path=xl/ctrlProps/ctrlProp18.xml><?xml version="1.0" encoding="utf-8"?>
<formControlPr xmlns="http://schemas.microsoft.com/office/spreadsheetml/2009/9/main" objectType="CheckBox" fmlaLink="H56" lockText="1"/>
</file>

<file path=xl/ctrlProps/ctrlProp19.xml><?xml version="1.0" encoding="utf-8"?>
<formControlPr xmlns="http://schemas.microsoft.com/office/spreadsheetml/2009/9/main" objectType="CheckBox" fmlaLink="H65" lockText="1"/>
</file>

<file path=xl/ctrlProps/ctrlProp2.xml><?xml version="1.0" encoding="utf-8"?>
<formControlPr xmlns="http://schemas.microsoft.com/office/spreadsheetml/2009/9/main" objectType="CheckBox" fmlaLink="H34" lockText="1"/>
</file>

<file path=xl/ctrlProps/ctrlProp20.xml><?xml version="1.0" encoding="utf-8"?>
<formControlPr xmlns="http://schemas.microsoft.com/office/spreadsheetml/2009/9/main" objectType="CheckBox" fmlaLink="H66" lockText="1"/>
</file>

<file path=xl/ctrlProps/ctrlProp21.xml><?xml version="1.0" encoding="utf-8"?>
<formControlPr xmlns="http://schemas.microsoft.com/office/spreadsheetml/2009/9/main" objectType="CheckBox" fmlaLink="H67" lockText="1"/>
</file>

<file path=xl/ctrlProps/ctrlProp22.xml><?xml version="1.0" encoding="utf-8"?>
<formControlPr xmlns="http://schemas.microsoft.com/office/spreadsheetml/2009/9/main" objectType="CheckBox" fmlaLink="H68" lockText="1"/>
</file>

<file path=xl/ctrlProps/ctrlProp23.xml><?xml version="1.0" encoding="utf-8"?>
<formControlPr xmlns="http://schemas.microsoft.com/office/spreadsheetml/2009/9/main" objectType="CheckBox" fmlaLink="H78" lockText="1"/>
</file>

<file path=xl/ctrlProps/ctrlProp24.xml><?xml version="1.0" encoding="utf-8"?>
<formControlPr xmlns="http://schemas.microsoft.com/office/spreadsheetml/2009/9/main" objectType="CheckBox" fmlaLink="H88" lockText="1"/>
</file>

<file path=xl/ctrlProps/ctrlProp25.xml><?xml version="1.0" encoding="utf-8"?>
<formControlPr xmlns="http://schemas.microsoft.com/office/spreadsheetml/2009/9/main" objectType="CheckBox" fmlaLink="H98" lockText="1"/>
</file>

<file path=xl/ctrlProps/ctrlProp26.xml><?xml version="1.0" encoding="utf-8"?>
<formControlPr xmlns="http://schemas.microsoft.com/office/spreadsheetml/2009/9/main" objectType="CheckBox" fmlaLink="H99" lockText="1"/>
</file>

<file path=xl/ctrlProps/ctrlProp27.xml><?xml version="1.0" encoding="utf-8"?>
<formControlPr xmlns="http://schemas.microsoft.com/office/spreadsheetml/2009/9/main" objectType="CheckBox" fmlaLink="H100" lockText="1"/>
</file>

<file path=xl/ctrlProps/ctrlProp28.xml><?xml version="1.0" encoding="utf-8"?>
<formControlPr xmlns="http://schemas.microsoft.com/office/spreadsheetml/2009/9/main" objectType="CheckBox" fmlaLink="H101" lockText="1"/>
</file>

<file path=xl/ctrlProps/ctrlProp29.xml><?xml version="1.0" encoding="utf-8"?>
<formControlPr xmlns="http://schemas.microsoft.com/office/spreadsheetml/2009/9/main" objectType="CheckBox" fmlaLink="H104" lockText="1"/>
</file>

<file path=xl/ctrlProps/ctrlProp3.xml><?xml version="1.0" encoding="utf-8"?>
<formControlPr xmlns="http://schemas.microsoft.com/office/spreadsheetml/2009/9/main" objectType="CheckBox" fmlaLink="H35" lockText="1"/>
</file>

<file path=xl/ctrlProps/ctrlProp30.xml><?xml version="1.0" encoding="utf-8"?>
<formControlPr xmlns="http://schemas.microsoft.com/office/spreadsheetml/2009/9/main" objectType="CheckBox" fmlaLink="H105" lockText="1"/>
</file>

<file path=xl/ctrlProps/ctrlProp31.xml><?xml version="1.0" encoding="utf-8"?>
<formControlPr xmlns="http://schemas.microsoft.com/office/spreadsheetml/2009/9/main" objectType="CheckBox" fmlaLink="H106" lockText="1"/>
</file>

<file path=xl/ctrlProps/ctrlProp32.xml><?xml version="1.0" encoding="utf-8"?>
<formControlPr xmlns="http://schemas.microsoft.com/office/spreadsheetml/2009/9/main" objectType="CheckBox" fmlaLink="H107" lockText="1"/>
</file>

<file path=xl/ctrlProps/ctrlProp33.xml><?xml version="1.0" encoding="utf-8"?>
<formControlPr xmlns="http://schemas.microsoft.com/office/spreadsheetml/2009/9/main" objectType="CheckBox" fmlaLink="#REF!" lockText="1"/>
</file>

<file path=xl/ctrlProps/ctrlProp34.xml><?xml version="1.0" encoding="utf-8"?>
<formControlPr xmlns="http://schemas.microsoft.com/office/spreadsheetml/2009/9/main" objectType="CheckBox" fmlaLink="H122" lockText="1"/>
</file>

<file path=xl/ctrlProps/ctrlProp35.xml><?xml version="1.0" encoding="utf-8"?>
<formControlPr xmlns="http://schemas.microsoft.com/office/spreadsheetml/2009/9/main" objectType="CheckBox" fmlaLink="#REF!" lockText="1"/>
</file>

<file path=xl/ctrlProps/ctrlProp36.xml><?xml version="1.0" encoding="utf-8"?>
<formControlPr xmlns="http://schemas.microsoft.com/office/spreadsheetml/2009/9/main" objectType="CheckBox" fmlaLink="H123" lockText="1"/>
</file>

<file path=xl/ctrlProps/ctrlProp37.xml><?xml version="1.0" encoding="utf-8"?>
<formControlPr xmlns="http://schemas.microsoft.com/office/spreadsheetml/2009/9/main" objectType="CheckBox" fmlaLink="H124" lockText="1"/>
</file>

<file path=xl/ctrlProps/ctrlProp38.xml><?xml version="1.0" encoding="utf-8"?>
<formControlPr xmlns="http://schemas.microsoft.com/office/spreadsheetml/2009/9/main" objectType="CheckBox" fmlaLink="H125" lockText="1"/>
</file>

<file path=xl/ctrlProps/ctrlProp39.xml><?xml version="1.0" encoding="utf-8"?>
<formControlPr xmlns="http://schemas.microsoft.com/office/spreadsheetml/2009/9/main" objectType="CheckBox" fmlaLink="H126" lockText="1"/>
</file>

<file path=xl/ctrlProps/ctrlProp4.xml><?xml version="1.0" encoding="utf-8"?>
<formControlPr xmlns="http://schemas.microsoft.com/office/spreadsheetml/2009/9/main" objectType="CheckBox" fmlaLink="H36" lockText="1"/>
</file>

<file path=xl/ctrlProps/ctrlProp40.xml><?xml version="1.0" encoding="utf-8"?>
<formControlPr xmlns="http://schemas.microsoft.com/office/spreadsheetml/2009/9/main" objectType="CheckBox" fmlaLink="H127" lockText="1"/>
</file>

<file path=xl/ctrlProps/ctrlProp41.xml><?xml version="1.0" encoding="utf-8"?>
<formControlPr xmlns="http://schemas.microsoft.com/office/spreadsheetml/2009/9/main" objectType="CheckBox" fmlaLink="H128" lockText="1"/>
</file>

<file path=xl/ctrlProps/ctrlProp42.xml><?xml version="1.0" encoding="utf-8"?>
<formControlPr xmlns="http://schemas.microsoft.com/office/spreadsheetml/2009/9/main" objectType="CheckBox" fmlaLink="H129" lockText="1"/>
</file>

<file path=xl/ctrlProps/ctrlProp43.xml><?xml version="1.0" encoding="utf-8"?>
<formControlPr xmlns="http://schemas.microsoft.com/office/spreadsheetml/2009/9/main" objectType="CheckBox" fmlaLink="H130" lockText="1"/>
</file>

<file path=xl/ctrlProps/ctrlProp44.xml><?xml version="1.0" encoding="utf-8"?>
<formControlPr xmlns="http://schemas.microsoft.com/office/spreadsheetml/2009/9/main" objectType="CheckBox" fmlaLink="H131" lockText="1"/>
</file>

<file path=xl/ctrlProps/ctrlProp45.xml><?xml version="1.0" encoding="utf-8"?>
<formControlPr xmlns="http://schemas.microsoft.com/office/spreadsheetml/2009/9/main" objectType="CheckBox" fmlaLink="H13" lockText="1"/>
</file>

<file path=xl/ctrlProps/ctrlProp46.xml><?xml version="1.0" encoding="utf-8"?>
<formControlPr xmlns="http://schemas.microsoft.com/office/spreadsheetml/2009/9/main" objectType="CheckBox" fmlaLink="H14" lockText="1"/>
</file>

<file path=xl/ctrlProps/ctrlProp47.xml><?xml version="1.0" encoding="utf-8"?>
<formControlPr xmlns="http://schemas.microsoft.com/office/spreadsheetml/2009/9/main" objectType="CheckBox" fmlaLink="H15" lockText="1"/>
</file>

<file path=xl/ctrlProps/ctrlProp48.xml><?xml version="1.0" encoding="utf-8"?>
<formControlPr xmlns="http://schemas.microsoft.com/office/spreadsheetml/2009/9/main" objectType="CheckBox" fmlaLink="H16" lockText="1"/>
</file>

<file path=xl/ctrlProps/ctrlProp49.xml><?xml version="1.0" encoding="utf-8"?>
<formControlPr xmlns="http://schemas.microsoft.com/office/spreadsheetml/2009/9/main" objectType="CheckBox" fmlaLink="H17" lockText="1"/>
</file>

<file path=xl/ctrlProps/ctrlProp5.xml><?xml version="1.0" encoding="utf-8"?>
<formControlPr xmlns="http://schemas.microsoft.com/office/spreadsheetml/2009/9/main" objectType="CheckBox" fmlaLink="H37" lockText="1"/>
</file>

<file path=xl/ctrlProps/ctrlProp50.xml><?xml version="1.0" encoding="utf-8"?>
<formControlPr xmlns="http://schemas.microsoft.com/office/spreadsheetml/2009/9/main" objectType="CheckBox" fmlaLink="H18" lockText="1"/>
</file>

<file path=xl/ctrlProps/ctrlProp51.xml><?xml version="1.0" encoding="utf-8"?>
<formControlPr xmlns="http://schemas.microsoft.com/office/spreadsheetml/2009/9/main" objectType="CheckBox" fmlaLink="H19" lockText="1"/>
</file>

<file path=xl/ctrlProps/ctrlProp52.xml><?xml version="1.0" encoding="utf-8"?>
<formControlPr xmlns="http://schemas.microsoft.com/office/spreadsheetml/2009/9/main" objectType="CheckBox" fmlaLink="H20" lockText="1"/>
</file>

<file path=xl/ctrlProps/ctrlProp53.xml><?xml version="1.0" encoding="utf-8"?>
<formControlPr xmlns="http://schemas.microsoft.com/office/spreadsheetml/2009/9/main" objectType="CheckBox" fmlaLink="H21" lockText="1"/>
</file>

<file path=xl/ctrlProps/ctrlProp54.xml><?xml version="1.0" encoding="utf-8"?>
<formControlPr xmlns="http://schemas.microsoft.com/office/spreadsheetml/2009/9/main" objectType="CheckBox" fmlaLink="H22" lockText="1"/>
</file>

<file path=xl/ctrlProps/ctrlProp55.xml><?xml version="1.0" encoding="utf-8"?>
<formControlPr xmlns="http://schemas.microsoft.com/office/spreadsheetml/2009/9/main" objectType="CheckBox" fmlaLink="H23" lockText="1"/>
</file>

<file path=xl/ctrlProps/ctrlProp56.xml><?xml version="1.0" encoding="utf-8"?>
<formControlPr xmlns="http://schemas.microsoft.com/office/spreadsheetml/2009/9/main" objectType="CheckBox" fmlaLink="H24" lockText="1"/>
</file>

<file path=xl/ctrlProps/ctrlProp57.xml><?xml version="1.0" encoding="utf-8"?>
<formControlPr xmlns="http://schemas.microsoft.com/office/spreadsheetml/2009/9/main" objectType="CheckBox" fmlaLink="H25" lockText="1"/>
</file>

<file path=xl/ctrlProps/ctrlProp58.xml><?xml version="1.0" encoding="utf-8"?>
<formControlPr xmlns="http://schemas.microsoft.com/office/spreadsheetml/2009/9/main" objectType="CheckBox" fmlaLink="H26" lockText="1"/>
</file>

<file path=xl/ctrlProps/ctrlProp6.xml><?xml version="1.0" encoding="utf-8"?>
<formControlPr xmlns="http://schemas.microsoft.com/office/spreadsheetml/2009/9/main" objectType="CheckBox" fmlaLink="H38" lockText="1"/>
</file>

<file path=xl/ctrlProps/ctrlProp7.xml><?xml version="1.0" encoding="utf-8"?>
<formControlPr xmlns="http://schemas.microsoft.com/office/spreadsheetml/2009/9/main" objectType="CheckBox" fmlaLink="H39" lockText="1"/>
</file>

<file path=xl/ctrlProps/ctrlProp8.xml><?xml version="1.0" encoding="utf-8"?>
<formControlPr xmlns="http://schemas.microsoft.com/office/spreadsheetml/2009/9/main" objectType="CheckBox" fmlaLink="H40" lockText="1"/>
</file>

<file path=xl/ctrlProps/ctrlProp9.xml><?xml version="1.0" encoding="utf-8"?>
<formControlPr xmlns="http://schemas.microsoft.com/office/spreadsheetml/2009/9/main" objectType="CheckBox" fmlaLink="H47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527052</xdr:colOff>
      <xdr:row>0</xdr:row>
      <xdr:rowOff>141293</xdr:rowOff>
    </xdr:from>
    <xdr:to>
      <xdr:col>5</xdr:col>
      <xdr:colOff>257836</xdr:colOff>
      <xdr:row>0</xdr:row>
      <xdr:rowOff>1922469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2" y="141293"/>
          <a:ext cx="2778784" cy="178117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161</xdr:row>
      <xdr:rowOff>0</xdr:rowOff>
    </xdr:from>
    <xdr:to>
      <xdr:col>5</xdr:col>
      <xdr:colOff>895350</xdr:colOff>
      <xdr:row>164</xdr:row>
      <xdr:rowOff>135761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40766347"/>
          <a:ext cx="3886200" cy="7072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11</xdr:row>
          <xdr:rowOff>371475</xdr:rowOff>
        </xdr:from>
        <xdr:to>
          <xdr:col>7</xdr:col>
          <xdr:colOff>666750</xdr:colOff>
          <xdr:row>12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13</xdr:row>
          <xdr:rowOff>0</xdr:rowOff>
        </xdr:from>
        <xdr:to>
          <xdr:col>7</xdr:col>
          <xdr:colOff>590550</xdr:colOff>
          <xdr:row>14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14</xdr:row>
          <xdr:rowOff>0</xdr:rowOff>
        </xdr:from>
        <xdr:to>
          <xdr:col>7</xdr:col>
          <xdr:colOff>676275</xdr:colOff>
          <xdr:row>15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14</xdr:row>
          <xdr:rowOff>114300</xdr:rowOff>
        </xdr:from>
        <xdr:to>
          <xdr:col>7</xdr:col>
          <xdr:colOff>676275</xdr:colOff>
          <xdr:row>16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15</xdr:row>
          <xdr:rowOff>114300</xdr:rowOff>
        </xdr:from>
        <xdr:to>
          <xdr:col>7</xdr:col>
          <xdr:colOff>676275</xdr:colOff>
          <xdr:row>17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16</xdr:row>
          <xdr:rowOff>114300</xdr:rowOff>
        </xdr:from>
        <xdr:to>
          <xdr:col>7</xdr:col>
          <xdr:colOff>676275</xdr:colOff>
          <xdr:row>18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17</xdr:row>
          <xdr:rowOff>114300</xdr:rowOff>
        </xdr:from>
        <xdr:to>
          <xdr:col>7</xdr:col>
          <xdr:colOff>676275</xdr:colOff>
          <xdr:row>19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18</xdr:row>
          <xdr:rowOff>114300</xdr:rowOff>
        </xdr:from>
        <xdr:to>
          <xdr:col>7</xdr:col>
          <xdr:colOff>676275</xdr:colOff>
          <xdr:row>20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19</xdr:row>
          <xdr:rowOff>114300</xdr:rowOff>
        </xdr:from>
        <xdr:to>
          <xdr:col>7</xdr:col>
          <xdr:colOff>676275</xdr:colOff>
          <xdr:row>21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20</xdr:row>
          <xdr:rowOff>114300</xdr:rowOff>
        </xdr:from>
        <xdr:to>
          <xdr:col>7</xdr:col>
          <xdr:colOff>676275</xdr:colOff>
          <xdr:row>22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21</xdr:row>
          <xdr:rowOff>114300</xdr:rowOff>
        </xdr:from>
        <xdr:to>
          <xdr:col>7</xdr:col>
          <xdr:colOff>676275</xdr:colOff>
          <xdr:row>23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22</xdr:row>
          <xdr:rowOff>114300</xdr:rowOff>
        </xdr:from>
        <xdr:to>
          <xdr:col>7</xdr:col>
          <xdr:colOff>676275</xdr:colOff>
          <xdr:row>24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23</xdr:row>
          <xdr:rowOff>114300</xdr:rowOff>
        </xdr:from>
        <xdr:to>
          <xdr:col>7</xdr:col>
          <xdr:colOff>676275</xdr:colOff>
          <xdr:row>25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25</xdr:row>
          <xdr:rowOff>0</xdr:rowOff>
        </xdr:from>
        <xdr:to>
          <xdr:col>7</xdr:col>
          <xdr:colOff>676275</xdr:colOff>
          <xdr:row>25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31</xdr:row>
          <xdr:rowOff>219075</xdr:rowOff>
        </xdr:from>
        <xdr:to>
          <xdr:col>7</xdr:col>
          <xdr:colOff>619125</xdr:colOff>
          <xdr:row>33</xdr:row>
          <xdr:rowOff>123825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32</xdr:row>
          <xdr:rowOff>114300</xdr:rowOff>
        </xdr:from>
        <xdr:to>
          <xdr:col>7</xdr:col>
          <xdr:colOff>619125</xdr:colOff>
          <xdr:row>34</xdr:row>
          <xdr:rowOff>76200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CCFF" mc:Ignorable="a14" a14:legacySpreadsheetColorIndex="4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33</xdr:row>
          <xdr:rowOff>114300</xdr:rowOff>
        </xdr:from>
        <xdr:to>
          <xdr:col>7</xdr:col>
          <xdr:colOff>628650</xdr:colOff>
          <xdr:row>35</xdr:row>
          <xdr:rowOff>76200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CCFF" mc:Ignorable="a14" a14:legacySpreadsheetColorIndex="40">
                      <a:alpha val="7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34</xdr:row>
          <xdr:rowOff>114300</xdr:rowOff>
        </xdr:from>
        <xdr:to>
          <xdr:col>7</xdr:col>
          <xdr:colOff>628650</xdr:colOff>
          <xdr:row>36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35</xdr:row>
          <xdr:rowOff>114300</xdr:rowOff>
        </xdr:from>
        <xdr:to>
          <xdr:col>7</xdr:col>
          <xdr:colOff>628650</xdr:colOff>
          <xdr:row>37</xdr:row>
          <xdr:rowOff>76200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36</xdr:row>
          <xdr:rowOff>114300</xdr:rowOff>
        </xdr:from>
        <xdr:to>
          <xdr:col>7</xdr:col>
          <xdr:colOff>581025</xdr:colOff>
          <xdr:row>38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37</xdr:row>
          <xdr:rowOff>114300</xdr:rowOff>
        </xdr:from>
        <xdr:to>
          <xdr:col>7</xdr:col>
          <xdr:colOff>638175</xdr:colOff>
          <xdr:row>39</xdr:row>
          <xdr:rowOff>76200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38</xdr:row>
          <xdr:rowOff>114300</xdr:rowOff>
        </xdr:from>
        <xdr:to>
          <xdr:col>7</xdr:col>
          <xdr:colOff>638175</xdr:colOff>
          <xdr:row>40</xdr:row>
          <xdr:rowOff>76200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45</xdr:row>
          <xdr:rowOff>266700</xdr:rowOff>
        </xdr:from>
        <xdr:to>
          <xdr:col>7</xdr:col>
          <xdr:colOff>628650</xdr:colOff>
          <xdr:row>47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46</xdr:row>
          <xdr:rowOff>266700</xdr:rowOff>
        </xdr:from>
        <xdr:to>
          <xdr:col>7</xdr:col>
          <xdr:colOff>628650</xdr:colOff>
          <xdr:row>48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47</xdr:row>
          <xdr:rowOff>266700</xdr:rowOff>
        </xdr:from>
        <xdr:to>
          <xdr:col>7</xdr:col>
          <xdr:colOff>628650</xdr:colOff>
          <xdr:row>49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48</xdr:row>
          <xdr:rowOff>266700</xdr:rowOff>
        </xdr:from>
        <xdr:to>
          <xdr:col>7</xdr:col>
          <xdr:colOff>628650</xdr:colOff>
          <xdr:row>50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49</xdr:row>
          <xdr:rowOff>266700</xdr:rowOff>
        </xdr:from>
        <xdr:to>
          <xdr:col>7</xdr:col>
          <xdr:colOff>628650</xdr:colOff>
          <xdr:row>51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xmlns="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50</xdr:row>
          <xdr:rowOff>266700</xdr:rowOff>
        </xdr:from>
        <xdr:to>
          <xdr:col>7</xdr:col>
          <xdr:colOff>628650</xdr:colOff>
          <xdr:row>52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51</xdr:row>
          <xdr:rowOff>266700</xdr:rowOff>
        </xdr:from>
        <xdr:to>
          <xdr:col>7</xdr:col>
          <xdr:colOff>628650</xdr:colOff>
          <xdr:row>53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52</xdr:row>
          <xdr:rowOff>266700</xdr:rowOff>
        </xdr:from>
        <xdr:to>
          <xdr:col>7</xdr:col>
          <xdr:colOff>628650</xdr:colOff>
          <xdr:row>54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53</xdr:row>
          <xdr:rowOff>266700</xdr:rowOff>
        </xdr:from>
        <xdr:to>
          <xdr:col>7</xdr:col>
          <xdr:colOff>628650</xdr:colOff>
          <xdr:row>55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54</xdr:row>
          <xdr:rowOff>266700</xdr:rowOff>
        </xdr:from>
        <xdr:to>
          <xdr:col>7</xdr:col>
          <xdr:colOff>628650</xdr:colOff>
          <xdr:row>56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64</xdr:row>
          <xdr:rowOff>19050</xdr:rowOff>
        </xdr:from>
        <xdr:to>
          <xdr:col>7</xdr:col>
          <xdr:colOff>638175</xdr:colOff>
          <xdr:row>64</xdr:row>
          <xdr:rowOff>238125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65</xdr:row>
          <xdr:rowOff>66675</xdr:rowOff>
        </xdr:from>
        <xdr:to>
          <xdr:col>7</xdr:col>
          <xdr:colOff>647700</xdr:colOff>
          <xdr:row>66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66</xdr:row>
          <xdr:rowOff>0</xdr:rowOff>
        </xdr:from>
        <xdr:to>
          <xdr:col>7</xdr:col>
          <xdr:colOff>638175</xdr:colOff>
          <xdr:row>66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67</xdr:row>
          <xdr:rowOff>0</xdr:rowOff>
        </xdr:from>
        <xdr:to>
          <xdr:col>7</xdr:col>
          <xdr:colOff>638175</xdr:colOff>
          <xdr:row>67</xdr:row>
          <xdr:rowOff>219075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76</xdr:row>
          <xdr:rowOff>180975</xdr:rowOff>
        </xdr:from>
        <xdr:to>
          <xdr:col>7</xdr:col>
          <xdr:colOff>628650</xdr:colOff>
          <xdr:row>77</xdr:row>
          <xdr:rowOff>209550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xmlns="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87</xdr:row>
          <xdr:rowOff>85725</xdr:rowOff>
        </xdr:from>
        <xdr:to>
          <xdr:col>7</xdr:col>
          <xdr:colOff>600075</xdr:colOff>
          <xdr:row>87</xdr:row>
          <xdr:rowOff>276225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96</xdr:row>
          <xdr:rowOff>180975</xdr:rowOff>
        </xdr:from>
        <xdr:to>
          <xdr:col>7</xdr:col>
          <xdr:colOff>685800</xdr:colOff>
          <xdr:row>98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xmlns="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97</xdr:row>
          <xdr:rowOff>180975</xdr:rowOff>
        </xdr:from>
        <xdr:to>
          <xdr:col>7</xdr:col>
          <xdr:colOff>685800</xdr:colOff>
          <xdr:row>99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xmlns="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98</xdr:row>
          <xdr:rowOff>180975</xdr:rowOff>
        </xdr:from>
        <xdr:to>
          <xdr:col>7</xdr:col>
          <xdr:colOff>685800</xdr:colOff>
          <xdr:row>100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xmlns="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99</xdr:row>
          <xdr:rowOff>180975</xdr:rowOff>
        </xdr:from>
        <xdr:to>
          <xdr:col>7</xdr:col>
          <xdr:colOff>685800</xdr:colOff>
          <xdr:row>101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102</xdr:row>
          <xdr:rowOff>180975</xdr:rowOff>
        </xdr:from>
        <xdr:to>
          <xdr:col>7</xdr:col>
          <xdr:colOff>638175</xdr:colOff>
          <xdr:row>104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103</xdr:row>
          <xdr:rowOff>180975</xdr:rowOff>
        </xdr:from>
        <xdr:to>
          <xdr:col>7</xdr:col>
          <xdr:colOff>638175</xdr:colOff>
          <xdr:row>105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104</xdr:row>
          <xdr:rowOff>180975</xdr:rowOff>
        </xdr:from>
        <xdr:to>
          <xdr:col>7</xdr:col>
          <xdr:colOff>638175</xdr:colOff>
          <xdr:row>106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xmlns="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105</xdr:row>
          <xdr:rowOff>180975</xdr:rowOff>
        </xdr:from>
        <xdr:to>
          <xdr:col>7</xdr:col>
          <xdr:colOff>638175</xdr:colOff>
          <xdr:row>107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xmlns="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117</xdr:row>
          <xdr:rowOff>0</xdr:rowOff>
        </xdr:from>
        <xdr:to>
          <xdr:col>7</xdr:col>
          <xdr:colOff>628650</xdr:colOff>
          <xdr:row>118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xmlns="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120</xdr:row>
          <xdr:rowOff>304800</xdr:rowOff>
        </xdr:from>
        <xdr:to>
          <xdr:col>7</xdr:col>
          <xdr:colOff>638175</xdr:colOff>
          <xdr:row>122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xmlns="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117</xdr:row>
          <xdr:rowOff>0</xdr:rowOff>
        </xdr:from>
        <xdr:to>
          <xdr:col>7</xdr:col>
          <xdr:colOff>628650</xdr:colOff>
          <xdr:row>118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xmlns="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122</xdr:row>
          <xdr:rowOff>0</xdr:rowOff>
        </xdr:from>
        <xdr:to>
          <xdr:col>7</xdr:col>
          <xdr:colOff>628650</xdr:colOff>
          <xdr:row>123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xmlns="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123</xdr:row>
          <xdr:rowOff>0</xdr:rowOff>
        </xdr:from>
        <xdr:to>
          <xdr:col>7</xdr:col>
          <xdr:colOff>628650</xdr:colOff>
          <xdr:row>124</xdr:row>
          <xdr:rowOff>28575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xmlns="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124</xdr:row>
          <xdr:rowOff>0</xdr:rowOff>
        </xdr:from>
        <xdr:to>
          <xdr:col>7</xdr:col>
          <xdr:colOff>628650</xdr:colOff>
          <xdr:row>125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xmlns="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125</xdr:row>
          <xdr:rowOff>0</xdr:rowOff>
        </xdr:from>
        <xdr:to>
          <xdr:col>7</xdr:col>
          <xdr:colOff>628650</xdr:colOff>
          <xdr:row>126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xmlns="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126</xdr:row>
          <xdr:rowOff>0</xdr:rowOff>
        </xdr:from>
        <xdr:to>
          <xdr:col>7</xdr:col>
          <xdr:colOff>628650</xdr:colOff>
          <xdr:row>127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xmlns="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127</xdr:row>
          <xdr:rowOff>0</xdr:rowOff>
        </xdr:from>
        <xdr:to>
          <xdr:col>7</xdr:col>
          <xdr:colOff>628650</xdr:colOff>
          <xdr:row>128</xdr:row>
          <xdr:rowOff>28575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xmlns="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128</xdr:row>
          <xdr:rowOff>0</xdr:rowOff>
        </xdr:from>
        <xdr:to>
          <xdr:col>7</xdr:col>
          <xdr:colOff>628650</xdr:colOff>
          <xdr:row>129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xmlns="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129</xdr:row>
          <xdr:rowOff>0</xdr:rowOff>
        </xdr:from>
        <xdr:to>
          <xdr:col>7</xdr:col>
          <xdr:colOff>628650</xdr:colOff>
          <xdr:row>130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xmlns="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130</xdr:row>
          <xdr:rowOff>0</xdr:rowOff>
        </xdr:from>
        <xdr:to>
          <xdr:col>7</xdr:col>
          <xdr:colOff>628650</xdr:colOff>
          <xdr:row>131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xmlns="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4"/>
  <sheetViews>
    <sheetView showGridLines="0" showRowColHeaders="0" tabSelected="1" zoomScale="110" zoomScaleNormal="110" workbookViewId="0">
      <selection activeCell="G118" sqref="G118"/>
    </sheetView>
  </sheetViews>
  <sheetFormatPr defaultColWidth="0" defaultRowHeight="15" zeroHeight="1" x14ac:dyDescent="0.25"/>
  <cols>
    <col min="1" max="1" width="20.28515625" style="2" customWidth="1"/>
    <col min="2" max="2" width="15" style="2" customWidth="1"/>
    <col min="3" max="5" width="15.28515625" style="3" customWidth="1"/>
    <col min="6" max="6" width="15.85546875" style="4" customWidth="1"/>
    <col min="7" max="7" width="13.42578125" style="4" customWidth="1"/>
    <col min="8" max="8" width="12.85546875" style="5" customWidth="1"/>
    <col min="9" max="9" width="6.5703125" style="2" customWidth="1"/>
    <col min="10" max="10" width="5.140625" style="2" hidden="1" customWidth="1"/>
    <col min="11" max="13" width="10.140625" style="2" hidden="1" customWidth="1"/>
    <col min="14" max="16384" width="9.140625" style="2" hidden="1"/>
  </cols>
  <sheetData>
    <row r="1" spans="1:12" ht="174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</row>
    <row r="2" spans="1:12" ht="36" customHeight="1" x14ac:dyDescent="0.25">
      <c r="A2" s="226" t="s">
        <v>76</v>
      </c>
      <c r="B2" s="226"/>
      <c r="C2" s="226"/>
      <c r="D2" s="226"/>
      <c r="E2" s="226"/>
      <c r="F2" s="226"/>
      <c r="G2" s="226"/>
      <c r="H2" s="226"/>
    </row>
    <row r="3" spans="1:12" ht="17.25" customHeight="1" x14ac:dyDescent="0.25">
      <c r="A3" s="227" t="s">
        <v>75</v>
      </c>
      <c r="B3" s="227"/>
      <c r="C3" s="227"/>
      <c r="D3" s="227"/>
      <c r="E3" s="227"/>
      <c r="F3" s="227"/>
      <c r="G3" s="227"/>
      <c r="H3" s="227"/>
    </row>
    <row r="4" spans="1:12" s="9" customFormat="1" ht="15" customHeight="1" x14ac:dyDescent="0.25">
      <c r="A4" s="274"/>
      <c r="B4" s="274"/>
      <c r="C4" s="274"/>
      <c r="D4" s="274"/>
      <c r="E4" s="274"/>
      <c r="F4" s="274"/>
      <c r="G4" s="274"/>
      <c r="H4" s="274"/>
    </row>
    <row r="5" spans="1:12" s="10" customFormat="1" ht="15.75" customHeight="1" x14ac:dyDescent="0.2">
      <c r="A5" s="79"/>
      <c r="B5" s="80" t="s">
        <v>43</v>
      </c>
      <c r="C5" s="81"/>
      <c r="D5" s="81"/>
      <c r="E5" s="81"/>
      <c r="F5" s="82"/>
      <c r="G5" s="80"/>
      <c r="H5" s="83"/>
    </row>
    <row r="6" spans="1:12" s="10" customFormat="1" ht="15.75" customHeight="1" x14ac:dyDescent="0.2">
      <c r="A6" s="79"/>
      <c r="B6" s="80" t="s">
        <v>94</v>
      </c>
      <c r="C6" s="81"/>
      <c r="D6" s="81"/>
      <c r="E6" s="81"/>
      <c r="F6" s="82"/>
      <c r="G6" s="80"/>
      <c r="H6" s="83"/>
    </row>
    <row r="7" spans="1:12" s="10" customFormat="1" ht="15.75" customHeight="1" x14ac:dyDescent="0.2">
      <c r="A7" s="79"/>
      <c r="B7" s="80" t="s">
        <v>50</v>
      </c>
      <c r="C7" s="81"/>
      <c r="D7" s="81"/>
      <c r="E7" s="81"/>
      <c r="F7" s="82"/>
      <c r="G7" s="80"/>
      <c r="H7" s="83"/>
    </row>
    <row r="8" spans="1:12" s="10" customFormat="1" ht="15.75" customHeight="1" x14ac:dyDescent="0.2">
      <c r="A8" s="79"/>
      <c r="B8" s="80" t="s">
        <v>51</v>
      </c>
      <c r="C8" s="81"/>
      <c r="D8" s="81"/>
      <c r="E8" s="81"/>
      <c r="F8" s="82"/>
      <c r="G8" s="80"/>
      <c r="H8" s="83"/>
    </row>
    <row r="9" spans="1:12" s="11" customFormat="1" ht="15" customHeight="1" x14ac:dyDescent="0.25">
      <c r="A9" s="84"/>
      <c r="B9" s="85"/>
      <c r="C9" s="86"/>
      <c r="D9" s="86"/>
      <c r="E9" s="86"/>
      <c r="F9" s="87"/>
      <c r="G9" s="87"/>
      <c r="H9" s="88"/>
    </row>
    <row r="10" spans="1:12" s="11" customFormat="1" ht="20.100000000000001" customHeight="1" thickBot="1" x14ac:dyDescent="0.3">
      <c r="A10" s="77" t="s">
        <v>27</v>
      </c>
      <c r="B10" s="89"/>
      <c r="C10" s="90"/>
      <c r="D10" s="90"/>
      <c r="E10" s="90"/>
      <c r="F10" s="91"/>
      <c r="G10" s="91"/>
      <c r="H10" s="92"/>
    </row>
    <row r="11" spans="1:12" s="14" customFormat="1" ht="20.100000000000001" customHeight="1" x14ac:dyDescent="0.25">
      <c r="A11" s="93" t="s">
        <v>13</v>
      </c>
      <c r="B11" s="320" t="s">
        <v>141</v>
      </c>
      <c r="C11" s="320"/>
      <c r="D11" s="320"/>
      <c r="E11" s="320"/>
      <c r="F11" s="320"/>
      <c r="G11" s="320"/>
      <c r="H11" s="13"/>
      <c r="I11" s="214" t="s">
        <v>97</v>
      </c>
      <c r="L11" s="14" t="s">
        <v>128</v>
      </c>
    </row>
    <row r="12" spans="1:12" ht="30" x14ac:dyDescent="0.25">
      <c r="A12" s="228" t="s">
        <v>14</v>
      </c>
      <c r="B12" s="228"/>
      <c r="C12" s="228"/>
      <c r="D12" s="228"/>
      <c r="E12" s="94" t="s">
        <v>52</v>
      </c>
      <c r="F12" s="94" t="s">
        <v>154</v>
      </c>
      <c r="G12" s="95"/>
      <c r="H12" s="96" t="s">
        <v>10</v>
      </c>
      <c r="I12" s="215"/>
    </row>
    <row r="13" spans="1:12" ht="15" customHeight="1" x14ac:dyDescent="0.25">
      <c r="A13" s="266" t="s">
        <v>150</v>
      </c>
      <c r="B13" s="266"/>
      <c r="C13" s="266"/>
      <c r="D13" s="266"/>
      <c r="E13" s="97">
        <v>4900</v>
      </c>
      <c r="F13" s="167"/>
      <c r="G13" s="74">
        <f>(E13*F13)</f>
        <v>0</v>
      </c>
      <c r="H13" s="154" t="b">
        <v>0</v>
      </c>
      <c r="I13" s="215"/>
      <c r="K13" s="16"/>
    </row>
    <row r="14" spans="1:12" x14ac:dyDescent="0.25">
      <c r="A14" s="251" t="s">
        <v>151</v>
      </c>
      <c r="B14" s="252"/>
      <c r="C14" s="252"/>
      <c r="D14" s="253"/>
      <c r="E14" s="98">
        <v>8000</v>
      </c>
      <c r="F14" s="167"/>
      <c r="G14" s="74">
        <f t="shared" ref="G14:G26" si="0">(E14*F14)</f>
        <v>0</v>
      </c>
      <c r="H14" s="154" t="b">
        <v>0</v>
      </c>
      <c r="I14" s="215"/>
    </row>
    <row r="15" spans="1:12" x14ac:dyDescent="0.25">
      <c r="A15" s="254" t="s">
        <v>152</v>
      </c>
      <c r="B15" s="255"/>
      <c r="C15" s="255"/>
      <c r="D15" s="256"/>
      <c r="E15" s="99">
        <v>11500</v>
      </c>
      <c r="F15" s="167"/>
      <c r="G15" s="74">
        <f t="shared" si="0"/>
        <v>0</v>
      </c>
      <c r="H15" s="154" t="b">
        <v>0</v>
      </c>
      <c r="I15" s="215"/>
    </row>
    <row r="16" spans="1:12" x14ac:dyDescent="0.25">
      <c r="A16" s="257" t="s">
        <v>153</v>
      </c>
      <c r="B16" s="258"/>
      <c r="C16" s="258"/>
      <c r="D16" s="259"/>
      <c r="E16" s="100">
        <v>12500</v>
      </c>
      <c r="F16" s="167"/>
      <c r="G16" s="74">
        <f t="shared" si="0"/>
        <v>0</v>
      </c>
      <c r="H16" s="154" t="b">
        <v>0</v>
      </c>
      <c r="I16" s="215"/>
    </row>
    <row r="17" spans="1:12" x14ac:dyDescent="0.25">
      <c r="A17" s="260" t="s">
        <v>155</v>
      </c>
      <c r="B17" s="261"/>
      <c r="C17" s="261"/>
      <c r="D17" s="262"/>
      <c r="E17" s="101">
        <v>13500</v>
      </c>
      <c r="F17" s="167"/>
      <c r="G17" s="74">
        <f t="shared" si="0"/>
        <v>0</v>
      </c>
      <c r="H17" s="154" t="b">
        <v>0</v>
      </c>
      <c r="I17" s="215"/>
    </row>
    <row r="18" spans="1:12" x14ac:dyDescent="0.25">
      <c r="A18" s="278" t="s">
        <v>156</v>
      </c>
      <c r="B18" s="279"/>
      <c r="C18" s="279"/>
      <c r="D18" s="280"/>
      <c r="E18" s="102">
        <v>20500</v>
      </c>
      <c r="F18" s="167"/>
      <c r="G18" s="74">
        <f t="shared" si="0"/>
        <v>0</v>
      </c>
      <c r="H18" s="154" t="b">
        <v>0</v>
      </c>
      <c r="I18" s="215"/>
    </row>
    <row r="19" spans="1:12" x14ac:dyDescent="0.25">
      <c r="A19" s="281" t="s">
        <v>158</v>
      </c>
      <c r="B19" s="282"/>
      <c r="C19" s="282"/>
      <c r="D19" s="283"/>
      <c r="E19" s="103">
        <v>5400</v>
      </c>
      <c r="F19" s="167"/>
      <c r="G19" s="74">
        <f t="shared" si="0"/>
        <v>0</v>
      </c>
      <c r="H19" s="154" t="b">
        <v>0</v>
      </c>
      <c r="I19" s="215"/>
    </row>
    <row r="20" spans="1:12" x14ac:dyDescent="0.25">
      <c r="A20" s="263" t="s">
        <v>159</v>
      </c>
      <c r="B20" s="264"/>
      <c r="C20" s="264"/>
      <c r="D20" s="265"/>
      <c r="E20" s="104">
        <v>7000</v>
      </c>
      <c r="F20" s="167"/>
      <c r="G20" s="74">
        <f t="shared" si="0"/>
        <v>0</v>
      </c>
      <c r="H20" s="154" t="b">
        <v>0</v>
      </c>
      <c r="I20" s="215"/>
    </row>
    <row r="21" spans="1:12" x14ac:dyDescent="0.25">
      <c r="A21" s="242" t="s">
        <v>160</v>
      </c>
      <c r="B21" s="243"/>
      <c r="C21" s="243"/>
      <c r="D21" s="244"/>
      <c r="E21" s="105">
        <v>7400</v>
      </c>
      <c r="F21" s="167"/>
      <c r="G21" s="74">
        <f t="shared" si="0"/>
        <v>0</v>
      </c>
      <c r="H21" s="154" t="b">
        <v>0</v>
      </c>
      <c r="I21" s="215"/>
    </row>
    <row r="22" spans="1:12" x14ac:dyDescent="0.25">
      <c r="A22" s="245" t="s">
        <v>161</v>
      </c>
      <c r="B22" s="246"/>
      <c r="C22" s="246"/>
      <c r="D22" s="247"/>
      <c r="E22" s="106">
        <v>9600</v>
      </c>
      <c r="F22" s="167"/>
      <c r="G22" s="74">
        <f t="shared" si="0"/>
        <v>0</v>
      </c>
      <c r="H22" s="154" t="b">
        <v>0</v>
      </c>
      <c r="I22" s="215"/>
    </row>
    <row r="23" spans="1:12" x14ac:dyDescent="0.25">
      <c r="A23" s="248" t="s">
        <v>162</v>
      </c>
      <c r="B23" s="248"/>
      <c r="C23" s="248"/>
      <c r="D23" s="248"/>
      <c r="E23" s="107">
        <v>10000</v>
      </c>
      <c r="F23" s="167"/>
      <c r="G23" s="74">
        <f t="shared" si="0"/>
        <v>0</v>
      </c>
      <c r="H23" s="154" t="b">
        <v>0</v>
      </c>
      <c r="I23" s="215"/>
    </row>
    <row r="24" spans="1:12" x14ac:dyDescent="0.25">
      <c r="A24" s="249" t="s">
        <v>163</v>
      </c>
      <c r="B24" s="249"/>
      <c r="C24" s="249"/>
      <c r="D24" s="249"/>
      <c r="E24" s="108">
        <f>850*4</f>
        <v>3400</v>
      </c>
      <c r="F24" s="167"/>
      <c r="G24" s="74">
        <f t="shared" si="0"/>
        <v>0</v>
      </c>
      <c r="H24" s="154" t="b">
        <v>0</v>
      </c>
      <c r="I24" s="215"/>
      <c r="L24" s="16"/>
    </row>
    <row r="25" spans="1:12" x14ac:dyDescent="0.25">
      <c r="A25" s="250" t="s">
        <v>157</v>
      </c>
      <c r="B25" s="250"/>
      <c r="C25" s="250"/>
      <c r="D25" s="250"/>
      <c r="E25" s="109">
        <f>850*6</f>
        <v>5100</v>
      </c>
      <c r="F25" s="167"/>
      <c r="G25" s="74">
        <f t="shared" si="0"/>
        <v>0</v>
      </c>
      <c r="H25" s="154" t="b">
        <v>0</v>
      </c>
      <c r="I25" s="215"/>
    </row>
    <row r="26" spans="1:12" ht="15.75" thickBot="1" x14ac:dyDescent="0.3">
      <c r="A26" s="267" t="s">
        <v>164</v>
      </c>
      <c r="B26" s="267"/>
      <c r="C26" s="267"/>
      <c r="D26" s="267"/>
      <c r="E26" s="110">
        <f>850*8</f>
        <v>6800</v>
      </c>
      <c r="F26" s="167"/>
      <c r="G26" s="74">
        <f t="shared" si="0"/>
        <v>0</v>
      </c>
      <c r="H26" s="154" t="b">
        <v>0</v>
      </c>
      <c r="I26" s="215"/>
    </row>
    <row r="27" spans="1:12" hidden="1" x14ac:dyDescent="0.25">
      <c r="A27" s="241"/>
      <c r="B27" s="241"/>
      <c r="C27" s="241"/>
      <c r="D27" s="241"/>
      <c r="E27" s="241"/>
      <c r="F27" s="70"/>
      <c r="G27" s="111"/>
      <c r="H27" s="73"/>
      <c r="I27" s="240"/>
    </row>
    <row r="28" spans="1:12" ht="15.95" customHeight="1" thickBot="1" x14ac:dyDescent="0.3">
      <c r="A28" s="185"/>
      <c r="B28" s="185"/>
      <c r="C28" s="185"/>
      <c r="D28" s="185"/>
      <c r="E28" s="185"/>
      <c r="F28" s="186"/>
      <c r="G28" s="44" t="s">
        <v>2</v>
      </c>
      <c r="H28" s="71">
        <f>SUMIF(H13:H26,TRUE,G13:G26)</f>
        <v>0</v>
      </c>
      <c r="I28" s="216"/>
    </row>
    <row r="29" spans="1:12" ht="14.1" customHeight="1" x14ac:dyDescent="0.25">
      <c r="A29" s="17"/>
      <c r="B29" s="17"/>
      <c r="C29" s="18"/>
      <c r="D29" s="18"/>
      <c r="E29" s="18"/>
      <c r="F29" s="19"/>
      <c r="G29" s="19"/>
      <c r="H29" s="20"/>
    </row>
    <row r="30" spans="1:12" ht="15" customHeight="1" x14ac:dyDescent="0.25">
      <c r="A30" s="270" t="s">
        <v>98</v>
      </c>
      <c r="B30" s="270"/>
      <c r="C30" s="270"/>
      <c r="D30" s="270"/>
      <c r="E30" s="270"/>
      <c r="F30" s="270"/>
      <c r="G30" s="270"/>
      <c r="H30" s="270"/>
    </row>
    <row r="31" spans="1:12" s="11" customFormat="1" ht="20.100000000000001" customHeight="1" thickBot="1" x14ac:dyDescent="0.3">
      <c r="A31" s="77" t="s">
        <v>28</v>
      </c>
      <c r="B31" s="89"/>
      <c r="C31" s="90"/>
      <c r="D31" s="90"/>
      <c r="E31" s="90"/>
      <c r="F31" s="91"/>
      <c r="G31" s="91"/>
      <c r="H31" s="92"/>
    </row>
    <row r="32" spans="1:12" s="14" customFormat="1" ht="20.100000000000001" customHeight="1" x14ac:dyDescent="0.25">
      <c r="A32" s="78" t="s">
        <v>4</v>
      </c>
      <c r="B32" s="112"/>
      <c r="C32" s="113" t="s">
        <v>0</v>
      </c>
      <c r="D32" s="113" t="s">
        <v>1</v>
      </c>
      <c r="E32" s="113" t="s">
        <v>5</v>
      </c>
      <c r="F32" s="114" t="s">
        <v>3</v>
      </c>
      <c r="G32" s="114" t="s">
        <v>53</v>
      </c>
      <c r="H32" s="115" t="s">
        <v>10</v>
      </c>
      <c r="I32" s="214" t="s">
        <v>98</v>
      </c>
    </row>
    <row r="33" spans="1:13" x14ac:dyDescent="0.25">
      <c r="A33" s="116"/>
      <c r="B33" s="117" t="s">
        <v>6</v>
      </c>
      <c r="C33" s="51">
        <v>6</v>
      </c>
      <c r="D33" s="51">
        <v>6</v>
      </c>
      <c r="E33" s="51">
        <f>D33*C33</f>
        <v>36</v>
      </c>
      <c r="F33" s="55">
        <v>166.66666000000001</v>
      </c>
      <c r="G33" s="55">
        <v>6500</v>
      </c>
      <c r="H33" s="152" t="b">
        <v>0</v>
      </c>
      <c r="I33" s="215"/>
    </row>
    <row r="34" spans="1:13" x14ac:dyDescent="0.25">
      <c r="A34" s="116"/>
      <c r="B34" s="116"/>
      <c r="C34" s="51">
        <v>10</v>
      </c>
      <c r="D34" s="51">
        <v>6</v>
      </c>
      <c r="E34" s="51">
        <f t="shared" ref="E34:E39" si="1">D34*C34</f>
        <v>60</v>
      </c>
      <c r="F34" s="55">
        <v>158.33332999999999</v>
      </c>
      <c r="G34" s="55">
        <f t="shared" ref="G34:G40" si="2">F34*E34</f>
        <v>9499.9997999999996</v>
      </c>
      <c r="H34" s="152" t="b">
        <v>0</v>
      </c>
      <c r="I34" s="215"/>
    </row>
    <row r="35" spans="1:13" x14ac:dyDescent="0.25">
      <c r="A35" s="116"/>
      <c r="B35" s="118" t="s">
        <v>7</v>
      </c>
      <c r="C35" s="52">
        <v>12</v>
      </c>
      <c r="D35" s="52">
        <v>6</v>
      </c>
      <c r="E35" s="52">
        <f t="shared" si="1"/>
        <v>72</v>
      </c>
      <c r="F35" s="56">
        <v>152.77777</v>
      </c>
      <c r="G35" s="56">
        <f t="shared" si="2"/>
        <v>10999.99944</v>
      </c>
      <c r="H35" s="152" t="b">
        <v>0</v>
      </c>
      <c r="I35" s="215"/>
    </row>
    <row r="36" spans="1:13" ht="15" customHeight="1" x14ac:dyDescent="0.25">
      <c r="A36" s="116"/>
      <c r="B36" s="119"/>
      <c r="C36" s="52">
        <v>12</v>
      </c>
      <c r="D36" s="52">
        <v>10</v>
      </c>
      <c r="E36" s="52">
        <f t="shared" ref="E36" si="3">D36*C36</f>
        <v>120</v>
      </c>
      <c r="F36" s="56">
        <v>116.6666666</v>
      </c>
      <c r="G36" s="56">
        <f t="shared" si="2"/>
        <v>13999.999991999999</v>
      </c>
      <c r="H36" s="152" t="b">
        <v>0</v>
      </c>
      <c r="I36" s="215"/>
    </row>
    <row r="37" spans="1:13" x14ac:dyDescent="0.25">
      <c r="A37" s="116"/>
      <c r="B37" s="120" t="s">
        <v>8</v>
      </c>
      <c r="C37" s="53">
        <v>18</v>
      </c>
      <c r="D37" s="53">
        <v>8</v>
      </c>
      <c r="E37" s="53">
        <f t="shared" si="1"/>
        <v>144</v>
      </c>
      <c r="F37" s="57">
        <v>111.11111099999999</v>
      </c>
      <c r="G37" s="57">
        <f t="shared" si="2"/>
        <v>15999.999983999998</v>
      </c>
      <c r="H37" s="152" t="b">
        <v>0</v>
      </c>
      <c r="I37" s="215"/>
    </row>
    <row r="38" spans="1:13" x14ac:dyDescent="0.25">
      <c r="A38" s="116"/>
      <c r="B38" s="119"/>
      <c r="C38" s="53">
        <v>18</v>
      </c>
      <c r="D38" s="53">
        <v>12</v>
      </c>
      <c r="E38" s="53">
        <f t="shared" si="1"/>
        <v>216</v>
      </c>
      <c r="F38" s="57">
        <v>101.85185</v>
      </c>
      <c r="G38" s="57">
        <f t="shared" si="2"/>
        <v>21999.999599999999</v>
      </c>
      <c r="H38" s="152" t="b">
        <v>0</v>
      </c>
      <c r="I38" s="215"/>
    </row>
    <row r="39" spans="1:13" x14ac:dyDescent="0.25">
      <c r="A39" s="116"/>
      <c r="B39" s="121" t="s">
        <v>9</v>
      </c>
      <c r="C39" s="54">
        <v>24</v>
      </c>
      <c r="D39" s="54">
        <v>12</v>
      </c>
      <c r="E39" s="54">
        <f t="shared" si="1"/>
        <v>288</v>
      </c>
      <c r="F39" s="58">
        <v>90.277777700000001</v>
      </c>
      <c r="G39" s="58">
        <f t="shared" si="2"/>
        <v>25999.9999776</v>
      </c>
      <c r="H39" s="152" t="b">
        <v>0</v>
      </c>
      <c r="I39" s="215"/>
    </row>
    <row r="40" spans="1:13" x14ac:dyDescent="0.25">
      <c r="A40" s="116"/>
      <c r="B40" s="119"/>
      <c r="C40" s="54">
        <v>30</v>
      </c>
      <c r="D40" s="54">
        <v>16</v>
      </c>
      <c r="E40" s="54">
        <f t="shared" ref="E40" si="4">D40*C40</f>
        <v>480</v>
      </c>
      <c r="F40" s="58">
        <v>87.5</v>
      </c>
      <c r="G40" s="59">
        <f t="shared" si="2"/>
        <v>42000</v>
      </c>
      <c r="H40" s="152" t="b">
        <v>0</v>
      </c>
      <c r="I40" s="215"/>
    </row>
    <row r="41" spans="1:13" x14ac:dyDescent="0.25">
      <c r="A41" s="239" t="s">
        <v>139</v>
      </c>
      <c r="B41" s="239"/>
      <c r="C41" s="239"/>
      <c r="D41" s="239"/>
      <c r="E41" s="239"/>
      <c r="F41" s="239"/>
      <c r="G41" s="43">
        <f>SUMIF(H33:H40,TRUE,G33:G40)</f>
        <v>0</v>
      </c>
      <c r="H41" s="15"/>
      <c r="I41" s="215"/>
    </row>
    <row r="42" spans="1:13" x14ac:dyDescent="0.25">
      <c r="A42" s="239" t="s">
        <v>140</v>
      </c>
      <c r="B42" s="239"/>
      <c r="C42" s="239"/>
      <c r="D42" s="239"/>
      <c r="E42" s="239"/>
      <c r="F42" s="239"/>
      <c r="G42" s="122"/>
      <c r="I42" s="215"/>
      <c r="M42" s="16"/>
    </row>
    <row r="43" spans="1:13" ht="15" customHeight="1" x14ac:dyDescent="0.25">
      <c r="A43" s="17"/>
      <c r="B43" s="17"/>
      <c r="C43" s="18"/>
      <c r="D43" s="18"/>
      <c r="E43" s="18"/>
      <c r="F43" s="19"/>
      <c r="G43" s="19"/>
      <c r="H43" s="21"/>
      <c r="I43" s="215"/>
      <c r="J43" s="16"/>
    </row>
    <row r="44" spans="1:13" x14ac:dyDescent="0.25">
      <c r="I44" s="215"/>
    </row>
    <row r="45" spans="1:13" s="11" customFormat="1" ht="20.100000000000001" customHeight="1" x14ac:dyDescent="0.25">
      <c r="A45" s="123" t="s">
        <v>59</v>
      </c>
      <c r="B45" s="124"/>
      <c r="C45" s="125"/>
      <c r="D45" s="125"/>
      <c r="E45" s="125"/>
      <c r="F45" s="126"/>
      <c r="G45" s="126"/>
      <c r="H45" s="12"/>
      <c r="I45" s="215"/>
    </row>
    <row r="46" spans="1:13" s="14" customFormat="1" ht="20.100000000000001" customHeight="1" x14ac:dyDescent="0.25">
      <c r="A46" s="127" t="s">
        <v>62</v>
      </c>
      <c r="B46" s="128"/>
      <c r="C46" s="129"/>
      <c r="D46" s="129" t="s">
        <v>60</v>
      </c>
      <c r="E46" s="128"/>
      <c r="F46" s="129" t="s">
        <v>78</v>
      </c>
      <c r="G46" s="75" t="s">
        <v>77</v>
      </c>
      <c r="H46" s="115" t="s">
        <v>10</v>
      </c>
      <c r="I46" s="215"/>
      <c r="J46" s="22"/>
      <c r="K46" s="22"/>
    </row>
    <row r="47" spans="1:13" x14ac:dyDescent="0.25">
      <c r="A47" s="116"/>
      <c r="B47" s="231" t="s">
        <v>66</v>
      </c>
      <c r="C47" s="231"/>
      <c r="D47" s="236" t="s">
        <v>69</v>
      </c>
      <c r="E47" s="236"/>
      <c r="F47" s="130" t="s">
        <v>82</v>
      </c>
      <c r="G47" s="60">
        <v>9000</v>
      </c>
      <c r="H47" s="152" t="b">
        <v>0</v>
      </c>
      <c r="I47" s="215"/>
    </row>
    <row r="48" spans="1:13" x14ac:dyDescent="0.25">
      <c r="A48" s="116"/>
      <c r="B48" s="231" t="s">
        <v>63</v>
      </c>
      <c r="C48" s="231"/>
      <c r="D48" s="236" t="s">
        <v>70</v>
      </c>
      <c r="E48" s="236"/>
      <c r="F48" s="130" t="s">
        <v>81</v>
      </c>
      <c r="G48" s="60">
        <v>9500</v>
      </c>
      <c r="H48" s="152" t="b">
        <v>0</v>
      </c>
      <c r="I48" s="215"/>
    </row>
    <row r="49" spans="1:12" x14ac:dyDescent="0.25">
      <c r="A49" s="116"/>
      <c r="B49" s="268" t="s">
        <v>61</v>
      </c>
      <c r="C49" s="268"/>
      <c r="D49" s="203" t="s">
        <v>71</v>
      </c>
      <c r="E49" s="203"/>
      <c r="F49" s="131" t="s">
        <v>80</v>
      </c>
      <c r="G49" s="61">
        <v>12000</v>
      </c>
      <c r="H49" s="152" t="b">
        <v>0</v>
      </c>
      <c r="I49" s="215"/>
    </row>
    <row r="50" spans="1:12" x14ac:dyDescent="0.25">
      <c r="A50" s="132" t="s">
        <v>89</v>
      </c>
      <c r="B50" s="235" t="s">
        <v>65</v>
      </c>
      <c r="C50" s="235"/>
      <c r="D50" s="205" t="s">
        <v>72</v>
      </c>
      <c r="E50" s="205"/>
      <c r="F50" s="133" t="s">
        <v>83</v>
      </c>
      <c r="G50" s="62">
        <v>24500</v>
      </c>
      <c r="H50" s="152" t="b">
        <v>0</v>
      </c>
      <c r="I50" s="215"/>
      <c r="K50" s="16"/>
    </row>
    <row r="51" spans="1:12" x14ac:dyDescent="0.25">
      <c r="A51" s="132" t="s">
        <v>89</v>
      </c>
      <c r="B51" s="213" t="s">
        <v>64</v>
      </c>
      <c r="C51" s="213"/>
      <c r="D51" s="212" t="s">
        <v>88</v>
      </c>
      <c r="E51" s="212"/>
      <c r="F51" s="134" t="s">
        <v>83</v>
      </c>
      <c r="G51" s="63">
        <v>29900</v>
      </c>
      <c r="H51" s="152" t="b">
        <v>0</v>
      </c>
      <c r="I51" s="215"/>
    </row>
    <row r="52" spans="1:12" x14ac:dyDescent="0.25">
      <c r="A52" s="132" t="s">
        <v>89</v>
      </c>
      <c r="B52" s="232" t="s">
        <v>68</v>
      </c>
      <c r="C52" s="232"/>
      <c r="D52" s="204" t="s">
        <v>119</v>
      </c>
      <c r="E52" s="204"/>
      <c r="F52" s="135" t="s">
        <v>79</v>
      </c>
      <c r="G52" s="64">
        <v>32500</v>
      </c>
      <c r="H52" s="152" t="b">
        <v>0</v>
      </c>
      <c r="I52" s="215"/>
      <c r="K52" s="16"/>
    </row>
    <row r="53" spans="1:12" x14ac:dyDescent="0.25">
      <c r="A53" s="132" t="s">
        <v>89</v>
      </c>
      <c r="B53" s="232" t="s">
        <v>67</v>
      </c>
      <c r="C53" s="232"/>
      <c r="D53" s="204" t="s">
        <v>73</v>
      </c>
      <c r="E53" s="204"/>
      <c r="F53" s="135" t="s">
        <v>84</v>
      </c>
      <c r="G53" s="64">
        <v>45000</v>
      </c>
      <c r="H53" s="152" t="b">
        <v>0</v>
      </c>
      <c r="I53" s="215"/>
    </row>
    <row r="54" spans="1:12" x14ac:dyDescent="0.25">
      <c r="A54" s="132" t="s">
        <v>89</v>
      </c>
      <c r="B54" s="232" t="s">
        <v>121</v>
      </c>
      <c r="C54" s="232"/>
      <c r="D54" s="204" t="s">
        <v>90</v>
      </c>
      <c r="E54" s="204"/>
      <c r="F54" s="135" t="s">
        <v>79</v>
      </c>
      <c r="G54" s="64">
        <v>44900</v>
      </c>
      <c r="H54" s="152" t="b">
        <v>0</v>
      </c>
      <c r="I54" s="215"/>
      <c r="J54" s="16"/>
      <c r="K54" s="16"/>
    </row>
    <row r="55" spans="1:12" x14ac:dyDescent="0.25">
      <c r="A55" s="132" t="s">
        <v>89</v>
      </c>
      <c r="B55" s="232" t="s">
        <v>85</v>
      </c>
      <c r="C55" s="232"/>
      <c r="D55" s="204" t="s">
        <v>86</v>
      </c>
      <c r="E55" s="204"/>
      <c r="F55" s="135" t="s">
        <v>120</v>
      </c>
      <c r="G55" s="64">
        <v>79900</v>
      </c>
      <c r="H55" s="152" t="b">
        <v>0</v>
      </c>
      <c r="I55" s="215"/>
    </row>
    <row r="56" spans="1:12" x14ac:dyDescent="0.25">
      <c r="A56" s="132" t="s">
        <v>89</v>
      </c>
      <c r="B56" s="233" t="s">
        <v>91</v>
      </c>
      <c r="C56" s="233"/>
      <c r="D56" s="234" t="s">
        <v>74</v>
      </c>
      <c r="E56" s="234"/>
      <c r="F56" s="136" t="s">
        <v>95</v>
      </c>
      <c r="G56" s="65">
        <v>1450000</v>
      </c>
      <c r="H56" s="152" t="b">
        <v>0</v>
      </c>
      <c r="I56" s="215"/>
    </row>
    <row r="57" spans="1:12" s="9" customFormat="1" ht="27" customHeight="1" x14ac:dyDescent="0.25">
      <c r="A57" s="237" t="s">
        <v>138</v>
      </c>
      <c r="B57" s="237"/>
      <c r="C57" s="237"/>
      <c r="D57" s="237"/>
      <c r="E57" s="237"/>
      <c r="F57" s="237"/>
      <c r="G57" s="1">
        <f>SUMIF(H47:H56,TRUE,G47:G56)</f>
        <v>0</v>
      </c>
      <c r="H57" s="23"/>
      <c r="I57" s="215"/>
    </row>
    <row r="58" spans="1:12" ht="28.5" customHeight="1" x14ac:dyDescent="0.25">
      <c r="A58" s="238" t="s">
        <v>137</v>
      </c>
      <c r="B58" s="238"/>
      <c r="C58" s="238"/>
      <c r="D58" s="238"/>
      <c r="E58" s="238"/>
      <c r="F58" s="238"/>
      <c r="G58" s="122"/>
      <c r="H58" s="15"/>
      <c r="I58" s="215"/>
    </row>
    <row r="59" spans="1:12" ht="15.75" thickBot="1" x14ac:dyDescent="0.3">
      <c r="A59" s="211" t="s">
        <v>136</v>
      </c>
      <c r="B59" s="211"/>
      <c r="C59" s="211"/>
      <c r="D59" s="211"/>
      <c r="E59" s="211"/>
      <c r="F59" s="211"/>
      <c r="G59" s="122"/>
      <c r="H59" s="24"/>
      <c r="I59" s="216"/>
    </row>
    <row r="60" spans="1:12" ht="15" customHeight="1" x14ac:dyDescent="0.25">
      <c r="A60" s="17"/>
      <c r="B60" s="17"/>
      <c r="C60" s="18"/>
      <c r="D60" s="18"/>
      <c r="E60" s="18"/>
      <c r="F60" s="19"/>
      <c r="G60" s="19"/>
      <c r="H60" s="21"/>
    </row>
    <row r="61" spans="1:12" ht="15" customHeight="1" x14ac:dyDescent="0.25">
      <c r="L61" s="16"/>
    </row>
    <row r="62" spans="1:12" ht="20.100000000000001" customHeight="1" thickBot="1" x14ac:dyDescent="0.3">
      <c r="A62" s="123" t="s">
        <v>104</v>
      </c>
      <c r="B62" s="137"/>
      <c r="C62" s="138"/>
      <c r="D62" s="138"/>
      <c r="E62" s="138"/>
      <c r="F62" s="139"/>
      <c r="G62" s="139"/>
      <c r="H62" s="25"/>
    </row>
    <row r="63" spans="1:12" ht="15" customHeight="1" x14ac:dyDescent="0.25">
      <c r="A63" s="140" t="s">
        <v>129</v>
      </c>
      <c r="B63" s="116"/>
      <c r="C63" s="141"/>
      <c r="D63" s="141"/>
      <c r="E63" s="141"/>
      <c r="F63" s="122"/>
      <c r="G63" s="122"/>
      <c r="I63" s="214" t="s">
        <v>99</v>
      </c>
    </row>
    <row r="64" spans="1:12" ht="20.100000000000001" customHeight="1" x14ac:dyDescent="0.25">
      <c r="A64" s="127" t="s">
        <v>105</v>
      </c>
      <c r="B64" s="128"/>
      <c r="C64" s="129" t="s">
        <v>106</v>
      </c>
      <c r="D64" s="129"/>
      <c r="E64" s="129" t="s">
        <v>78</v>
      </c>
      <c r="F64" s="129"/>
      <c r="G64" s="75" t="s">
        <v>77</v>
      </c>
      <c r="H64" s="115" t="s">
        <v>10</v>
      </c>
      <c r="I64" s="215"/>
      <c r="L64" s="16"/>
    </row>
    <row r="65" spans="1:9" ht="22.5" customHeight="1" x14ac:dyDescent="0.25">
      <c r="A65" s="116"/>
      <c r="B65" s="316" t="s">
        <v>122</v>
      </c>
      <c r="C65" s="316"/>
      <c r="D65" s="316"/>
      <c r="E65" s="311" t="s">
        <v>87</v>
      </c>
      <c r="F65" s="312"/>
      <c r="G65" s="66">
        <v>2000</v>
      </c>
      <c r="H65" s="152" t="b">
        <v>0</v>
      </c>
      <c r="I65" s="215"/>
    </row>
    <row r="66" spans="1:9" ht="22.5" customHeight="1" x14ac:dyDescent="0.25">
      <c r="A66" s="116"/>
      <c r="B66" s="313" t="s">
        <v>107</v>
      </c>
      <c r="C66" s="313"/>
      <c r="D66" s="313"/>
      <c r="E66" s="314" t="s">
        <v>110</v>
      </c>
      <c r="F66" s="315"/>
      <c r="G66" s="67">
        <v>4400</v>
      </c>
      <c r="H66" s="152" t="b">
        <v>0</v>
      </c>
      <c r="I66" s="215"/>
    </row>
    <row r="67" spans="1:9" ht="22.5" customHeight="1" x14ac:dyDescent="0.25">
      <c r="A67" s="116"/>
      <c r="B67" s="317" t="s">
        <v>108</v>
      </c>
      <c r="C67" s="317"/>
      <c r="D67" s="317"/>
      <c r="E67" s="318" t="s">
        <v>109</v>
      </c>
      <c r="F67" s="319"/>
      <c r="G67" s="68">
        <v>16900</v>
      </c>
      <c r="H67" s="152" t="b">
        <v>0</v>
      </c>
      <c r="I67" s="215"/>
    </row>
    <row r="68" spans="1:9" ht="22.5" customHeight="1" x14ac:dyDescent="0.25">
      <c r="A68" s="116"/>
      <c r="B68" s="206" t="s">
        <v>117</v>
      </c>
      <c r="C68" s="206"/>
      <c r="D68" s="206"/>
      <c r="E68" s="207" t="s">
        <v>116</v>
      </c>
      <c r="F68" s="208"/>
      <c r="G68" s="69">
        <v>390000</v>
      </c>
      <c r="H68" s="152" t="b">
        <v>0</v>
      </c>
      <c r="I68" s="215"/>
    </row>
    <row r="69" spans="1:9" s="26" customFormat="1" x14ac:dyDescent="0.25">
      <c r="A69" s="202" t="s">
        <v>130</v>
      </c>
      <c r="B69" s="202"/>
      <c r="C69" s="202"/>
      <c r="D69" s="202"/>
      <c r="E69" s="202"/>
      <c r="F69" s="202"/>
      <c r="G69" s="1">
        <f>SUMIF(H65:H68,TRUE,G65:G68)</f>
        <v>0</v>
      </c>
      <c r="H69" s="23"/>
      <c r="I69" s="215"/>
    </row>
    <row r="70" spans="1:9" s="26" customFormat="1" x14ac:dyDescent="0.25">
      <c r="A70" s="237" t="s">
        <v>131</v>
      </c>
      <c r="B70" s="237"/>
      <c r="C70" s="237"/>
      <c r="D70" s="237"/>
      <c r="E70" s="237"/>
      <c r="F70" s="237"/>
      <c r="G70" s="142"/>
      <c r="H70" s="23"/>
      <c r="I70" s="215"/>
    </row>
    <row r="71" spans="1:9" s="26" customFormat="1" ht="16.5" customHeight="1" thickBot="1" x14ac:dyDescent="0.3">
      <c r="A71" s="202" t="s">
        <v>111</v>
      </c>
      <c r="B71" s="202"/>
      <c r="C71" s="202"/>
      <c r="D71" s="202"/>
      <c r="E71" s="202"/>
      <c r="F71" s="202"/>
      <c r="G71" s="143"/>
      <c r="H71" s="23"/>
      <c r="I71" s="216"/>
    </row>
    <row r="72" spans="1:9" ht="15" customHeight="1" x14ac:dyDescent="0.25">
      <c r="A72" s="17"/>
      <c r="B72" s="17"/>
      <c r="C72" s="18"/>
      <c r="D72" s="18"/>
      <c r="E72" s="18"/>
      <c r="F72" s="19"/>
      <c r="G72" s="19"/>
      <c r="H72" s="20"/>
      <c r="I72" s="27"/>
    </row>
    <row r="73" spans="1:9" ht="15" customHeight="1" x14ac:dyDescent="0.25"/>
    <row r="74" spans="1:9" ht="20.100000000000001" customHeight="1" thickBot="1" x14ac:dyDescent="0.3">
      <c r="A74" s="123" t="s">
        <v>112</v>
      </c>
      <c r="B74" s="137"/>
      <c r="C74" s="138"/>
      <c r="D74" s="138"/>
      <c r="E74" s="138"/>
      <c r="F74" s="139"/>
      <c r="G74" s="139"/>
      <c r="H74" s="25"/>
    </row>
    <row r="75" spans="1:9" ht="15" customHeight="1" x14ac:dyDescent="0.25">
      <c r="A75" s="140" t="s">
        <v>132</v>
      </c>
      <c r="B75" s="116"/>
      <c r="C75" s="141"/>
      <c r="D75" s="141"/>
      <c r="E75" s="141"/>
      <c r="F75" s="122"/>
      <c r="G75" s="145"/>
      <c r="H75" s="144"/>
      <c r="I75" s="214" t="s">
        <v>99</v>
      </c>
    </row>
    <row r="76" spans="1:9" ht="20.100000000000001" customHeight="1" x14ac:dyDescent="0.25">
      <c r="A76" s="127" t="s">
        <v>11</v>
      </c>
      <c r="B76" s="116"/>
      <c r="C76" s="141"/>
      <c r="D76" s="141"/>
      <c r="E76" s="141"/>
      <c r="F76" s="122"/>
      <c r="G76" s="122"/>
      <c r="I76" s="215"/>
    </row>
    <row r="77" spans="1:9" ht="15" customHeight="1" x14ac:dyDescent="0.25">
      <c r="A77" s="116"/>
      <c r="B77" s="116"/>
      <c r="C77" s="197" t="s">
        <v>165</v>
      </c>
      <c r="D77" s="197"/>
      <c r="E77" s="129" t="s">
        <v>32</v>
      </c>
      <c r="F77" s="75" t="s">
        <v>33</v>
      </c>
      <c r="G77" s="75" t="s">
        <v>54</v>
      </c>
      <c r="H77" s="115" t="s">
        <v>10</v>
      </c>
      <c r="I77" s="215"/>
    </row>
    <row r="78" spans="1:9" ht="20.100000000000001" customHeight="1" x14ac:dyDescent="0.25">
      <c r="A78" s="116"/>
      <c r="B78" s="116"/>
      <c r="C78" s="229"/>
      <c r="D78" s="230"/>
      <c r="E78" s="155">
        <v>180</v>
      </c>
      <c r="F78" s="155">
        <v>180</v>
      </c>
      <c r="G78" s="155">
        <f>(F78+E78)*C78</f>
        <v>0</v>
      </c>
      <c r="H78" s="153" t="b">
        <v>0</v>
      </c>
      <c r="I78" s="215"/>
    </row>
    <row r="79" spans="1:9" x14ac:dyDescent="0.25">
      <c r="A79" s="211" t="s">
        <v>133</v>
      </c>
      <c r="B79" s="211"/>
      <c r="C79" s="211"/>
      <c r="D79" s="211"/>
      <c r="E79" s="211"/>
      <c r="F79" s="122"/>
      <c r="G79" s="43">
        <f>SUMIF(H78:H78,TRUE,G78:G78)</f>
        <v>0</v>
      </c>
      <c r="I79" s="215"/>
    </row>
    <row r="80" spans="1:9" x14ac:dyDescent="0.25">
      <c r="A80" s="211" t="s">
        <v>134</v>
      </c>
      <c r="B80" s="211"/>
      <c r="C80" s="211"/>
      <c r="D80" s="211"/>
      <c r="E80" s="211"/>
      <c r="F80" s="122"/>
      <c r="G80" s="122"/>
      <c r="I80" s="215"/>
    </row>
    <row r="81" spans="1:9" ht="15.75" thickBot="1" x14ac:dyDescent="0.3">
      <c r="A81" s="211" t="s">
        <v>135</v>
      </c>
      <c r="B81" s="211"/>
      <c r="C81" s="211"/>
      <c r="D81" s="211"/>
      <c r="E81" s="211"/>
      <c r="F81" s="122"/>
      <c r="G81" s="122"/>
      <c r="I81" s="216"/>
    </row>
    <row r="82" spans="1:9" ht="15" customHeight="1" x14ac:dyDescent="0.25">
      <c r="A82" s="17"/>
      <c r="B82" s="17"/>
      <c r="C82" s="18"/>
      <c r="D82" s="18"/>
      <c r="E82" s="18"/>
      <c r="F82" s="19"/>
      <c r="G82" s="19"/>
      <c r="H82" s="20"/>
    </row>
    <row r="83" spans="1:9" ht="15" customHeight="1" x14ac:dyDescent="0.25"/>
    <row r="84" spans="1:9" ht="20.100000000000001" customHeight="1" thickBot="1" x14ac:dyDescent="0.3">
      <c r="A84" s="123" t="s">
        <v>113</v>
      </c>
      <c r="B84" s="137"/>
      <c r="C84" s="138"/>
      <c r="D84" s="138"/>
      <c r="E84" s="138"/>
      <c r="F84" s="139"/>
      <c r="G84" s="139"/>
      <c r="H84" s="25"/>
    </row>
    <row r="85" spans="1:9" ht="15" customHeight="1" x14ac:dyDescent="0.25">
      <c r="A85" s="195" t="s">
        <v>144</v>
      </c>
      <c r="B85" s="195"/>
      <c r="C85" s="195"/>
      <c r="D85" s="195"/>
      <c r="E85" s="195"/>
      <c r="F85" s="195"/>
      <c r="G85" s="122"/>
      <c r="I85" s="214" t="s">
        <v>99</v>
      </c>
    </row>
    <row r="86" spans="1:9" s="28" customFormat="1" ht="20.100000000000001" customHeight="1" x14ac:dyDescent="0.25">
      <c r="A86" s="127" t="s">
        <v>37</v>
      </c>
      <c r="B86" s="146"/>
      <c r="C86" s="147"/>
      <c r="D86" s="147"/>
      <c r="E86" s="147"/>
      <c r="F86" s="148"/>
      <c r="G86" s="148"/>
      <c r="H86" s="5"/>
      <c r="I86" s="215"/>
    </row>
    <row r="87" spans="1:9" ht="27" customHeight="1" x14ac:dyDescent="0.25">
      <c r="A87" s="116"/>
      <c r="B87" s="273" t="s">
        <v>35</v>
      </c>
      <c r="C87" s="273"/>
      <c r="D87" s="273"/>
      <c r="E87" s="149" t="s">
        <v>165</v>
      </c>
      <c r="F87" s="75" t="s">
        <v>36</v>
      </c>
      <c r="G87" s="75" t="s">
        <v>2</v>
      </c>
      <c r="H87" s="115" t="s">
        <v>10</v>
      </c>
      <c r="I87" s="215"/>
    </row>
    <row r="88" spans="1:9" ht="27" customHeight="1" x14ac:dyDescent="0.25">
      <c r="A88" s="116"/>
      <c r="B88" s="271" t="s">
        <v>166</v>
      </c>
      <c r="C88" s="271"/>
      <c r="D88" s="272"/>
      <c r="E88" s="168">
        <v>1</v>
      </c>
      <c r="F88" s="156">
        <v>300</v>
      </c>
      <c r="G88" s="157">
        <f>F88*E88</f>
        <v>300</v>
      </c>
      <c r="H88" s="152" t="b">
        <v>0</v>
      </c>
      <c r="I88" s="215"/>
    </row>
    <row r="89" spans="1:9" ht="27" customHeight="1" x14ac:dyDescent="0.25">
      <c r="A89" s="116"/>
      <c r="B89" s="271"/>
      <c r="C89" s="271"/>
      <c r="D89" s="271"/>
      <c r="E89" s="150"/>
      <c r="F89" s="76"/>
      <c r="G89" s="43">
        <f>SUMIF(H88:H89,TRUE,G88:G89)</f>
        <v>0</v>
      </c>
      <c r="H89" s="72"/>
      <c r="I89" s="215"/>
    </row>
    <row r="90" spans="1:9" s="9" customFormat="1" ht="15.75" thickBot="1" x14ac:dyDescent="0.3">
      <c r="A90" s="269" t="s">
        <v>142</v>
      </c>
      <c r="B90" s="269"/>
      <c r="C90" s="269"/>
      <c r="D90" s="269"/>
      <c r="E90" s="269"/>
      <c r="F90" s="151"/>
      <c r="G90" s="119"/>
      <c r="H90" s="23"/>
      <c r="I90" s="216"/>
    </row>
    <row r="91" spans="1:9" ht="15" customHeight="1" x14ac:dyDescent="0.25">
      <c r="A91" s="17"/>
      <c r="B91" s="17"/>
      <c r="C91" s="18"/>
      <c r="D91" s="18"/>
      <c r="E91" s="18"/>
      <c r="F91" s="19"/>
      <c r="G91" s="19"/>
      <c r="H91" s="20"/>
    </row>
    <row r="92" spans="1:9" ht="15" customHeight="1" x14ac:dyDescent="0.25"/>
    <row r="93" spans="1:9" ht="20.100000000000001" customHeight="1" thickBot="1" x14ac:dyDescent="0.3">
      <c r="A93" s="123" t="s">
        <v>114</v>
      </c>
      <c r="B93" s="137"/>
      <c r="C93" s="138"/>
      <c r="D93" s="138"/>
      <c r="E93" s="138"/>
      <c r="F93" s="139"/>
      <c r="G93" s="139"/>
      <c r="H93" s="25"/>
    </row>
    <row r="94" spans="1:9" ht="15" customHeight="1" x14ac:dyDescent="0.25">
      <c r="A94" s="195" t="s">
        <v>143</v>
      </c>
      <c r="B94" s="195"/>
      <c r="C94" s="195"/>
      <c r="D94" s="195"/>
      <c r="E94" s="195"/>
      <c r="F94" s="195"/>
      <c r="G94" s="195"/>
      <c r="I94" s="214" t="s">
        <v>99</v>
      </c>
    </row>
    <row r="95" spans="1:9" ht="15" customHeight="1" x14ac:dyDescent="0.25">
      <c r="A95" s="195" t="s">
        <v>92</v>
      </c>
      <c r="B95" s="195"/>
      <c r="C95" s="195"/>
      <c r="D95" s="195"/>
      <c r="E95" s="195"/>
      <c r="F95" s="195"/>
      <c r="G95" s="195"/>
      <c r="I95" s="215"/>
    </row>
    <row r="96" spans="1:9" ht="20.100000000000001" customHeight="1" x14ac:dyDescent="0.25">
      <c r="A96" s="158" t="s">
        <v>38</v>
      </c>
      <c r="B96" s="116"/>
      <c r="C96" s="141"/>
      <c r="D96" s="141"/>
      <c r="E96" s="141"/>
      <c r="F96" s="122"/>
      <c r="G96" s="122"/>
      <c r="I96" s="215"/>
    </row>
    <row r="97" spans="1:9" ht="15" customHeight="1" x14ac:dyDescent="0.25">
      <c r="A97" s="116"/>
      <c r="B97" s="116"/>
      <c r="C97" s="197" t="s">
        <v>12</v>
      </c>
      <c r="D97" s="198"/>
      <c r="E97" s="197" t="s">
        <v>39</v>
      </c>
      <c r="F97" s="198"/>
      <c r="G97" s="75" t="s">
        <v>2</v>
      </c>
      <c r="H97" s="115" t="s">
        <v>10</v>
      </c>
      <c r="I97" s="215"/>
    </row>
    <row r="98" spans="1:9" ht="15" customHeight="1" x14ac:dyDescent="0.25">
      <c r="A98" s="116"/>
      <c r="B98" s="116"/>
      <c r="C98" s="199" t="s">
        <v>124</v>
      </c>
      <c r="D98" s="199"/>
      <c r="E98" s="209">
        <f>1000+650</f>
        <v>1650</v>
      </c>
      <c r="F98" s="210"/>
      <c r="G98" s="50">
        <f>E98</f>
        <v>1650</v>
      </c>
      <c r="H98" s="152" t="b">
        <v>0</v>
      </c>
      <c r="I98" s="215"/>
    </row>
    <row r="99" spans="1:9" x14ac:dyDescent="0.25">
      <c r="A99" s="116"/>
      <c r="B99" s="116"/>
      <c r="C99" s="194" t="s">
        <v>125</v>
      </c>
      <c r="D99" s="194"/>
      <c r="E99" s="209">
        <f>1000+650+650</f>
        <v>2300</v>
      </c>
      <c r="F99" s="210"/>
      <c r="G99" s="50">
        <f>E99</f>
        <v>2300</v>
      </c>
      <c r="H99" s="152" t="b">
        <v>0</v>
      </c>
      <c r="I99" s="215"/>
    </row>
    <row r="100" spans="1:9" ht="15" customHeight="1" x14ac:dyDescent="0.25">
      <c r="A100" s="116"/>
      <c r="B100" s="116"/>
      <c r="C100" s="194" t="s">
        <v>126</v>
      </c>
      <c r="D100" s="194"/>
      <c r="E100" s="209">
        <f>1000+650+650+650</f>
        <v>2950</v>
      </c>
      <c r="F100" s="210"/>
      <c r="G100" s="50">
        <f t="shared" ref="G100:G101" si="5">E100</f>
        <v>2950</v>
      </c>
      <c r="H100" s="152" t="b">
        <v>0</v>
      </c>
      <c r="I100" s="215"/>
    </row>
    <row r="101" spans="1:9" ht="15" customHeight="1" x14ac:dyDescent="0.25">
      <c r="A101" s="116"/>
      <c r="B101" s="116"/>
      <c r="C101" s="194" t="s">
        <v>127</v>
      </c>
      <c r="D101" s="194"/>
      <c r="E101" s="209">
        <f>1000+650+650+650+650</f>
        <v>3600</v>
      </c>
      <c r="F101" s="210"/>
      <c r="G101" s="50">
        <f t="shared" si="5"/>
        <v>3600</v>
      </c>
      <c r="H101" s="152" t="b">
        <v>0</v>
      </c>
      <c r="I101" s="215"/>
    </row>
    <row r="102" spans="1:9" s="9" customFormat="1" ht="15" customHeight="1" x14ac:dyDescent="0.25">
      <c r="A102" s="119"/>
      <c r="B102" s="119"/>
      <c r="C102" s="200"/>
      <c r="D102" s="201"/>
      <c r="E102" s="129"/>
      <c r="F102" s="75"/>
      <c r="G102" s="43">
        <f>SUMIF(H98:H101,TRUE,G98:G101)</f>
        <v>0</v>
      </c>
      <c r="H102" s="29"/>
      <c r="I102" s="215"/>
    </row>
    <row r="103" spans="1:9" x14ac:dyDescent="0.25">
      <c r="A103" s="116"/>
      <c r="B103" s="116"/>
      <c r="C103" s="197" t="s">
        <v>12</v>
      </c>
      <c r="D103" s="198"/>
      <c r="E103" s="197" t="s">
        <v>123</v>
      </c>
      <c r="F103" s="198"/>
      <c r="G103" s="75" t="s">
        <v>2</v>
      </c>
      <c r="H103" s="162" t="s">
        <v>10</v>
      </c>
      <c r="I103" s="215"/>
    </row>
    <row r="104" spans="1:9" x14ac:dyDescent="0.25">
      <c r="A104" s="116"/>
      <c r="B104" s="116"/>
      <c r="C104" s="199" t="s">
        <v>124</v>
      </c>
      <c r="D104" s="199"/>
      <c r="E104" s="209">
        <f>1000+650</f>
        <v>1650</v>
      </c>
      <c r="F104" s="210"/>
      <c r="G104" s="50">
        <f>E104</f>
        <v>1650</v>
      </c>
      <c r="H104" s="152" t="b">
        <v>0</v>
      </c>
      <c r="I104" s="215"/>
    </row>
    <row r="105" spans="1:9" x14ac:dyDescent="0.25">
      <c r="A105" s="116"/>
      <c r="B105" s="116"/>
      <c r="C105" s="194" t="s">
        <v>125</v>
      </c>
      <c r="D105" s="194"/>
      <c r="E105" s="209">
        <f>1000+650+650</f>
        <v>2300</v>
      </c>
      <c r="F105" s="210"/>
      <c r="G105" s="50">
        <f>E105</f>
        <v>2300</v>
      </c>
      <c r="H105" s="152" t="b">
        <v>0</v>
      </c>
      <c r="I105" s="215"/>
    </row>
    <row r="106" spans="1:9" x14ac:dyDescent="0.25">
      <c r="A106" s="116"/>
      <c r="B106" s="116"/>
      <c r="C106" s="194" t="s">
        <v>126</v>
      </c>
      <c r="D106" s="194"/>
      <c r="E106" s="209">
        <f>1000+650+650+650</f>
        <v>2950</v>
      </c>
      <c r="F106" s="210"/>
      <c r="G106" s="50">
        <f t="shared" ref="G106:G107" si="6">E106</f>
        <v>2950</v>
      </c>
      <c r="H106" s="152" t="b">
        <v>0</v>
      </c>
      <c r="I106" s="215"/>
    </row>
    <row r="107" spans="1:9" x14ac:dyDescent="0.25">
      <c r="A107" s="116"/>
      <c r="B107" s="116"/>
      <c r="C107" s="194" t="s">
        <v>127</v>
      </c>
      <c r="D107" s="194"/>
      <c r="E107" s="209">
        <f>1000+650+650+650+650</f>
        <v>3600</v>
      </c>
      <c r="F107" s="210"/>
      <c r="G107" s="50">
        <f t="shared" si="6"/>
        <v>3600</v>
      </c>
      <c r="H107" s="152" t="b">
        <v>0</v>
      </c>
      <c r="I107" s="215"/>
    </row>
    <row r="108" spans="1:9" ht="15" customHeight="1" x14ac:dyDescent="0.25">
      <c r="A108" s="196" t="s">
        <v>145</v>
      </c>
      <c r="B108" s="196"/>
      <c r="C108" s="196"/>
      <c r="D108" s="196"/>
      <c r="E108" s="196"/>
      <c r="F108" s="122"/>
      <c r="G108" s="43">
        <f>SUMIF(H104:H107,TRUE,G104:G107)</f>
        <v>0</v>
      </c>
      <c r="H108" s="15"/>
      <c r="I108" s="215"/>
    </row>
    <row r="109" spans="1:9" ht="15.75" thickBot="1" x14ac:dyDescent="0.3">
      <c r="A109" s="196" t="s">
        <v>146</v>
      </c>
      <c r="B109" s="196"/>
      <c r="C109" s="196"/>
      <c r="D109" s="196"/>
      <c r="E109" s="196"/>
      <c r="F109" s="122"/>
      <c r="G109" s="122"/>
      <c r="I109" s="215"/>
    </row>
    <row r="110" spans="1:9" ht="15.75" thickBot="1" x14ac:dyDescent="0.3">
      <c r="A110" s="196" t="s">
        <v>147</v>
      </c>
      <c r="B110" s="196"/>
      <c r="C110" s="196"/>
      <c r="D110" s="196"/>
      <c r="E110" s="196"/>
      <c r="F110" s="44" t="s">
        <v>2</v>
      </c>
      <c r="G110" s="44">
        <f>(G108+G102)</f>
        <v>0</v>
      </c>
      <c r="I110" s="216"/>
    </row>
    <row r="111" spans="1:9" ht="15" customHeight="1" x14ac:dyDescent="0.25">
      <c r="A111" s="159"/>
      <c r="B111" s="159"/>
      <c r="C111" s="160"/>
      <c r="D111" s="160"/>
      <c r="E111" s="160"/>
      <c r="F111" s="161"/>
      <c r="G111" s="161"/>
      <c r="H111" s="20"/>
    </row>
    <row r="112" spans="1:9" x14ac:dyDescent="0.25"/>
    <row r="113" spans="1:9" ht="20.100000000000001" customHeight="1" thickBot="1" x14ac:dyDescent="0.3">
      <c r="A113" s="123" t="s">
        <v>115</v>
      </c>
      <c r="B113" s="137"/>
      <c r="C113" s="138"/>
      <c r="D113" s="138"/>
      <c r="E113" s="138"/>
      <c r="F113" s="139"/>
      <c r="G113" s="139"/>
      <c r="H113" s="25"/>
    </row>
    <row r="114" spans="1:9" ht="17.25" customHeight="1" x14ac:dyDescent="0.25">
      <c r="A114" s="195" t="s">
        <v>148</v>
      </c>
      <c r="B114" s="195"/>
      <c r="C114" s="195"/>
      <c r="D114" s="195"/>
      <c r="E114" s="141"/>
      <c r="F114" s="122"/>
      <c r="G114" s="122"/>
      <c r="I114" s="214" t="s">
        <v>100</v>
      </c>
    </row>
    <row r="115" spans="1:9" ht="15" customHeight="1" x14ac:dyDescent="0.25">
      <c r="A115" s="195" t="s">
        <v>93</v>
      </c>
      <c r="B115" s="195"/>
      <c r="C115" s="195"/>
      <c r="D115" s="195"/>
      <c r="E115" s="195"/>
      <c r="F115" s="122"/>
      <c r="G115" s="122"/>
      <c r="H115" s="15"/>
      <c r="I115" s="215"/>
    </row>
    <row r="116" spans="1:9" ht="20.100000000000001" customHeight="1" x14ac:dyDescent="0.25">
      <c r="A116" s="163" t="s">
        <v>40</v>
      </c>
      <c r="B116" s="116"/>
      <c r="C116" s="141"/>
      <c r="D116" s="141"/>
      <c r="E116" s="141"/>
      <c r="F116" s="122"/>
      <c r="G116" s="122"/>
      <c r="H116" s="15"/>
      <c r="I116" s="215"/>
    </row>
    <row r="117" spans="1:9" ht="20.100000000000001" customHeight="1" x14ac:dyDescent="0.25">
      <c r="A117" s="163"/>
      <c r="B117" s="116" t="s">
        <v>170</v>
      </c>
      <c r="C117" s="141"/>
      <c r="D117" s="141"/>
      <c r="E117" s="141"/>
      <c r="F117" s="122"/>
      <c r="G117" s="179" t="s">
        <v>171</v>
      </c>
      <c r="H117" s="15"/>
      <c r="I117" s="215"/>
    </row>
    <row r="118" spans="1:9" s="9" customFormat="1" ht="15" customHeight="1" x14ac:dyDescent="0.25">
      <c r="A118" s="170"/>
      <c r="B118" s="178" t="s">
        <v>169</v>
      </c>
      <c r="C118" s="170"/>
      <c r="D118" s="170"/>
      <c r="E118" s="170"/>
      <c r="F118" s="170"/>
      <c r="G118" s="180"/>
      <c r="H118" s="23"/>
      <c r="I118" s="215"/>
    </row>
    <row r="119" spans="1:9" s="9" customFormat="1" ht="15" customHeight="1" x14ac:dyDescent="0.25">
      <c r="C119" s="6"/>
      <c r="D119" s="6"/>
      <c r="E119" s="7"/>
      <c r="F119" s="7"/>
      <c r="G119" s="7"/>
      <c r="H119" s="23"/>
      <c r="I119" s="215"/>
    </row>
    <row r="120" spans="1:9" s="9" customFormat="1" ht="20.100000000000001" customHeight="1" x14ac:dyDescent="0.25">
      <c r="A120" s="163" t="s">
        <v>42</v>
      </c>
      <c r="B120" s="119"/>
      <c r="C120" s="119"/>
      <c r="D120" s="129"/>
      <c r="E120" s="129"/>
      <c r="F120" s="75"/>
      <c r="G120" s="119"/>
      <c r="H120" s="23"/>
      <c r="I120" s="215"/>
    </row>
    <row r="121" spans="1:9" s="9" customFormat="1" ht="24.75" customHeight="1" x14ac:dyDescent="0.25">
      <c r="A121" s="163"/>
      <c r="B121" s="128" t="s">
        <v>41</v>
      </c>
      <c r="C121" s="128"/>
      <c r="D121" s="129"/>
      <c r="E121" s="129"/>
      <c r="F121" s="164" t="s">
        <v>167</v>
      </c>
      <c r="G121" s="75" t="s">
        <v>15</v>
      </c>
      <c r="H121" s="13" t="s">
        <v>10</v>
      </c>
      <c r="I121" s="215"/>
    </row>
    <row r="122" spans="1:9" x14ac:dyDescent="0.25">
      <c r="A122" s="116"/>
      <c r="B122" s="296" t="s">
        <v>19</v>
      </c>
      <c r="C122" s="297"/>
      <c r="D122" s="297"/>
      <c r="E122" s="298"/>
      <c r="F122" s="169">
        <v>1</v>
      </c>
      <c r="G122" s="45">
        <v>1670</v>
      </c>
      <c r="H122" s="152" t="b">
        <v>0</v>
      </c>
      <c r="I122" s="215"/>
    </row>
    <row r="123" spans="1:9" x14ac:dyDescent="0.25">
      <c r="A123" s="116"/>
      <c r="B123" s="299" t="s">
        <v>20</v>
      </c>
      <c r="C123" s="300"/>
      <c r="D123" s="300"/>
      <c r="E123" s="301"/>
      <c r="F123" s="169">
        <v>1</v>
      </c>
      <c r="G123" s="45">
        <v>2430</v>
      </c>
      <c r="H123" s="152" t="b">
        <v>0</v>
      </c>
      <c r="I123" s="215"/>
    </row>
    <row r="124" spans="1:9" x14ac:dyDescent="0.25">
      <c r="A124" s="116"/>
      <c r="B124" s="302" t="s">
        <v>21</v>
      </c>
      <c r="C124" s="303"/>
      <c r="D124" s="303"/>
      <c r="E124" s="304"/>
      <c r="F124" s="169">
        <v>1</v>
      </c>
      <c r="G124" s="45">
        <v>2710</v>
      </c>
      <c r="H124" s="152" t="b">
        <v>0</v>
      </c>
      <c r="I124" s="215"/>
    </row>
    <row r="125" spans="1:9" x14ac:dyDescent="0.25">
      <c r="A125" s="116"/>
      <c r="B125" s="305" t="s">
        <v>18</v>
      </c>
      <c r="C125" s="306"/>
      <c r="D125" s="306"/>
      <c r="E125" s="307"/>
      <c r="F125" s="169">
        <v>1</v>
      </c>
      <c r="G125" s="45">
        <v>3270</v>
      </c>
      <c r="H125" s="152" t="b">
        <v>0</v>
      </c>
      <c r="I125" s="215"/>
    </row>
    <row r="126" spans="1:9" x14ac:dyDescent="0.25">
      <c r="A126" s="116"/>
      <c r="B126" s="308" t="s">
        <v>17</v>
      </c>
      <c r="C126" s="309"/>
      <c r="D126" s="309"/>
      <c r="E126" s="310"/>
      <c r="F126" s="169">
        <v>1</v>
      </c>
      <c r="G126" s="45">
        <v>4330</v>
      </c>
      <c r="H126" s="152" t="b">
        <v>0</v>
      </c>
      <c r="I126" s="215"/>
    </row>
    <row r="127" spans="1:9" x14ac:dyDescent="0.25">
      <c r="A127" s="116"/>
      <c r="B127" s="284" t="s">
        <v>22</v>
      </c>
      <c r="C127" s="285"/>
      <c r="D127" s="285"/>
      <c r="E127" s="286"/>
      <c r="F127" s="169">
        <v>1</v>
      </c>
      <c r="G127" s="45">
        <v>6950</v>
      </c>
      <c r="H127" s="152" t="b">
        <v>0</v>
      </c>
      <c r="I127" s="215"/>
    </row>
    <row r="128" spans="1:9" x14ac:dyDescent="0.25">
      <c r="A128" s="116"/>
      <c r="B128" s="287" t="s">
        <v>23</v>
      </c>
      <c r="C128" s="288"/>
      <c r="D128" s="288"/>
      <c r="E128" s="289"/>
      <c r="F128" s="169">
        <v>1</v>
      </c>
      <c r="G128" s="45">
        <v>1960</v>
      </c>
      <c r="H128" s="152" t="b">
        <v>0</v>
      </c>
      <c r="I128" s="215"/>
    </row>
    <row r="129" spans="1:9" x14ac:dyDescent="0.25">
      <c r="A129" s="116"/>
      <c r="B129" s="290" t="s">
        <v>34</v>
      </c>
      <c r="C129" s="291"/>
      <c r="D129" s="291"/>
      <c r="E129" s="292"/>
      <c r="F129" s="169">
        <v>1</v>
      </c>
      <c r="G129" s="45">
        <v>2010</v>
      </c>
      <c r="H129" s="152" t="b">
        <v>0</v>
      </c>
      <c r="I129" s="215"/>
    </row>
    <row r="130" spans="1:9" x14ac:dyDescent="0.25">
      <c r="A130" s="116"/>
      <c r="B130" s="293" t="s">
        <v>24</v>
      </c>
      <c r="C130" s="294"/>
      <c r="D130" s="294"/>
      <c r="E130" s="295"/>
      <c r="F130" s="169">
        <v>1</v>
      </c>
      <c r="G130" s="45">
        <v>2200</v>
      </c>
      <c r="H130" s="152" t="b">
        <v>0</v>
      </c>
      <c r="I130" s="215"/>
    </row>
    <row r="131" spans="1:9" x14ac:dyDescent="0.25">
      <c r="A131" s="116"/>
      <c r="B131" s="275" t="s">
        <v>168</v>
      </c>
      <c r="C131" s="276"/>
      <c r="D131" s="276"/>
      <c r="E131" s="277"/>
      <c r="F131" s="169">
        <v>1</v>
      </c>
      <c r="G131" s="45">
        <v>360</v>
      </c>
      <c r="H131" s="152" t="b">
        <v>0</v>
      </c>
      <c r="I131" s="215"/>
    </row>
    <row r="132" spans="1:9" ht="15.75" thickBot="1" x14ac:dyDescent="0.3">
      <c r="A132" s="184" t="s">
        <v>149</v>
      </c>
      <c r="B132" s="184"/>
      <c r="C132" s="184"/>
      <c r="D132" s="184"/>
      <c r="E132" s="184"/>
      <c r="F132" s="184"/>
      <c r="G132" s="43">
        <f>SUMIF(H122:H131,TRUE,G122:G131)</f>
        <v>0</v>
      </c>
      <c r="I132" s="216"/>
    </row>
    <row r="133" spans="1:9" x14ac:dyDescent="0.25">
      <c r="A133" s="17"/>
      <c r="B133" s="30"/>
      <c r="C133" s="18"/>
      <c r="D133" s="18"/>
      <c r="E133" s="18"/>
      <c r="F133" s="19"/>
      <c r="G133" s="19"/>
      <c r="H133" s="20"/>
    </row>
    <row r="134" spans="1:9" ht="15.75" thickBot="1" x14ac:dyDescent="0.3">
      <c r="B134" s="31"/>
    </row>
    <row r="135" spans="1:9" ht="21" customHeight="1" thickBot="1" x14ac:dyDescent="0.3">
      <c r="A135" s="190" t="s">
        <v>102</v>
      </c>
      <c r="B135" s="190"/>
      <c r="C135" s="190"/>
      <c r="D135" s="190"/>
      <c r="E135" s="190"/>
      <c r="F135" s="191"/>
      <c r="G135" s="192">
        <f>(G132+G110+G89+G79+G69+G57+G41+H28)</f>
        <v>0</v>
      </c>
      <c r="H135" s="193"/>
    </row>
    <row r="136" spans="1:9" ht="15" customHeight="1" thickBot="1" x14ac:dyDescent="0.3">
      <c r="A136" s="32"/>
      <c r="B136" s="32"/>
      <c r="C136" s="33"/>
      <c r="D136" s="33"/>
      <c r="E136" s="33"/>
      <c r="F136" s="34"/>
      <c r="G136" s="34"/>
      <c r="H136" s="35"/>
    </row>
    <row r="137" spans="1:9" ht="18.75" customHeight="1" thickTop="1" x14ac:dyDescent="0.25"/>
    <row r="138" spans="1:9" ht="20.100000000000001" customHeight="1" thickBot="1" x14ac:dyDescent="0.3">
      <c r="A138" s="189" t="s">
        <v>55</v>
      </c>
      <c r="B138" s="189"/>
      <c r="C138" s="189"/>
      <c r="D138" s="189"/>
      <c r="E138" s="189"/>
      <c r="F138" s="189"/>
      <c r="G138" s="189"/>
      <c r="H138" s="189"/>
    </row>
    <row r="139" spans="1:9" s="9" customFormat="1" ht="9.75" customHeight="1" thickBot="1" x14ac:dyDescent="0.3">
      <c r="A139" s="36"/>
      <c r="C139" s="6"/>
      <c r="D139" s="6"/>
      <c r="E139" s="6"/>
      <c r="F139" s="7"/>
      <c r="G139" s="7"/>
      <c r="H139" s="8"/>
      <c r="I139" s="214" t="s">
        <v>101</v>
      </c>
    </row>
    <row r="140" spans="1:9" ht="25.5" customHeight="1" thickBot="1" x14ac:dyDescent="0.3">
      <c r="A140" s="165" t="s">
        <v>44</v>
      </c>
      <c r="B140" s="217"/>
      <c r="C140" s="218"/>
      <c r="D140" s="218"/>
      <c r="E140" s="218"/>
      <c r="F140" s="218"/>
      <c r="G140" s="218"/>
      <c r="H140" s="225"/>
      <c r="I140" s="215"/>
    </row>
    <row r="141" spans="1:9" ht="3" customHeight="1" thickBot="1" x14ac:dyDescent="0.3">
      <c r="A141" s="165"/>
      <c r="B141" s="38"/>
      <c r="C141" s="39"/>
      <c r="D141" s="39"/>
      <c r="E141" s="39"/>
      <c r="I141" s="215"/>
    </row>
    <row r="142" spans="1:9" ht="25.5" customHeight="1" thickBot="1" x14ac:dyDescent="0.3">
      <c r="A142" s="165" t="s">
        <v>56</v>
      </c>
      <c r="B142" s="217"/>
      <c r="C142" s="218"/>
      <c r="D142" s="218"/>
      <c r="E142" s="218"/>
      <c r="F142" s="218"/>
      <c r="G142" s="218"/>
      <c r="H142" s="218"/>
      <c r="I142" s="215"/>
    </row>
    <row r="143" spans="1:9" ht="3" customHeight="1" x14ac:dyDescent="0.25">
      <c r="A143" s="165"/>
      <c r="B143" s="219"/>
      <c r="C143" s="220"/>
      <c r="D143" s="220"/>
      <c r="E143" s="220"/>
      <c r="F143" s="220"/>
      <c r="G143" s="220"/>
      <c r="H143" s="221"/>
      <c r="I143" s="215"/>
    </row>
    <row r="144" spans="1:9" ht="25.5" customHeight="1" thickBot="1" x14ac:dyDescent="0.3">
      <c r="A144" s="166" t="s">
        <v>57</v>
      </c>
      <c r="B144" s="222"/>
      <c r="C144" s="223"/>
      <c r="D144" s="223"/>
      <c r="E144" s="223"/>
      <c r="F144" s="223"/>
      <c r="G144" s="223"/>
      <c r="H144" s="224"/>
      <c r="I144" s="215"/>
    </row>
    <row r="145" spans="1:9" ht="3" customHeight="1" thickBot="1" x14ac:dyDescent="0.3">
      <c r="A145" s="166"/>
      <c r="B145" s="40"/>
      <c r="C145" s="41"/>
      <c r="D145" s="41"/>
      <c r="E145" s="39"/>
      <c r="F145" s="42"/>
      <c r="G145" s="42"/>
      <c r="H145" s="15"/>
      <c r="I145" s="215"/>
    </row>
    <row r="146" spans="1:9" ht="25.5" customHeight="1" thickBot="1" x14ac:dyDescent="0.3">
      <c r="A146" s="165" t="s">
        <v>45</v>
      </c>
      <c r="B146" s="217"/>
      <c r="C146" s="218"/>
      <c r="D146" s="225"/>
      <c r="E146" s="185"/>
      <c r="F146" s="185"/>
      <c r="G146" s="185"/>
      <c r="H146" s="186"/>
      <c r="I146" s="215"/>
    </row>
    <row r="147" spans="1:9" ht="3" customHeight="1" thickBot="1" x14ac:dyDescent="0.3">
      <c r="A147" s="165"/>
      <c r="B147" s="48"/>
      <c r="C147" s="49"/>
      <c r="D147" s="39"/>
      <c r="E147" s="185"/>
      <c r="F147" s="185"/>
      <c r="G147" s="185"/>
      <c r="H147" s="186"/>
      <c r="I147" s="215"/>
    </row>
    <row r="148" spans="1:9" ht="25.5" customHeight="1" thickBot="1" x14ac:dyDescent="0.3">
      <c r="A148" s="165" t="s">
        <v>46</v>
      </c>
      <c r="B148" s="217"/>
      <c r="C148" s="218"/>
      <c r="D148" s="225"/>
      <c r="E148" s="185"/>
      <c r="F148" s="185"/>
      <c r="G148" s="185"/>
      <c r="H148" s="186"/>
      <c r="I148" s="215"/>
    </row>
    <row r="149" spans="1:9" ht="3" customHeight="1" thickBot="1" x14ac:dyDescent="0.3">
      <c r="A149" s="165"/>
      <c r="B149" s="38"/>
      <c r="C149" s="39"/>
      <c r="E149" s="185"/>
      <c r="F149" s="185"/>
      <c r="G149" s="185"/>
      <c r="H149" s="186"/>
      <c r="I149" s="215"/>
    </row>
    <row r="150" spans="1:9" ht="25.5" customHeight="1" thickBot="1" x14ac:dyDescent="0.3">
      <c r="A150" s="165" t="s">
        <v>47</v>
      </c>
      <c r="B150" s="217"/>
      <c r="C150" s="218"/>
      <c r="D150" s="225"/>
      <c r="E150" s="185"/>
      <c r="F150" s="185"/>
      <c r="G150" s="185"/>
      <c r="H150" s="186"/>
      <c r="I150" s="215"/>
    </row>
    <row r="151" spans="1:9" ht="3" customHeight="1" thickBot="1" x14ac:dyDescent="0.3">
      <c r="A151" s="165"/>
      <c r="B151" s="40"/>
      <c r="C151" s="41"/>
      <c r="D151" s="41"/>
      <c r="E151" s="185"/>
      <c r="F151" s="185"/>
      <c r="G151" s="185"/>
      <c r="H151" s="186"/>
      <c r="I151" s="215"/>
    </row>
    <row r="152" spans="1:9" ht="25.5" customHeight="1" thickBot="1" x14ac:dyDescent="0.3">
      <c r="A152" s="165" t="s">
        <v>96</v>
      </c>
      <c r="B152" s="217"/>
      <c r="C152" s="218"/>
      <c r="D152" s="225"/>
      <c r="E152" s="185"/>
      <c r="F152" s="185"/>
      <c r="G152" s="185"/>
      <c r="H152" s="186"/>
      <c r="I152" s="215"/>
    </row>
    <row r="153" spans="1:9" ht="3" customHeight="1" thickBot="1" x14ac:dyDescent="0.3">
      <c r="A153" s="165"/>
      <c r="B153" s="40"/>
      <c r="C153" s="41"/>
      <c r="D153" s="41"/>
      <c r="E153" s="185"/>
      <c r="F153" s="185"/>
      <c r="G153" s="185"/>
      <c r="H153" s="186"/>
      <c r="I153" s="215"/>
    </row>
    <row r="154" spans="1:9" ht="24.75" customHeight="1" thickBot="1" x14ac:dyDescent="0.3">
      <c r="A154" s="165" t="s">
        <v>48</v>
      </c>
      <c r="B154" s="217"/>
      <c r="C154" s="218"/>
      <c r="D154" s="225"/>
      <c r="E154" s="185"/>
      <c r="F154" s="185"/>
      <c r="G154" s="185"/>
      <c r="H154" s="186"/>
      <c r="I154" s="215"/>
    </row>
    <row r="155" spans="1:9" ht="3" customHeight="1" thickBot="1" x14ac:dyDescent="0.3">
      <c r="A155" s="165"/>
      <c r="B155" s="48"/>
      <c r="C155" s="49"/>
      <c r="D155" s="39"/>
      <c r="E155" s="185"/>
      <c r="F155" s="185"/>
      <c r="G155" s="185"/>
      <c r="H155" s="186"/>
      <c r="I155" s="215"/>
    </row>
    <row r="156" spans="1:9" ht="25.5" customHeight="1" thickBot="1" x14ac:dyDescent="0.3">
      <c r="A156" s="165" t="s">
        <v>49</v>
      </c>
      <c r="B156" s="46"/>
      <c r="C156" s="47"/>
      <c r="D156" s="37"/>
      <c r="E156" s="185"/>
      <c r="F156" s="185"/>
      <c r="G156" s="185"/>
      <c r="H156" s="186"/>
      <c r="I156" s="215"/>
    </row>
    <row r="157" spans="1:9" ht="3" customHeight="1" x14ac:dyDescent="0.25">
      <c r="I157" s="215"/>
    </row>
    <row r="158" spans="1:9" ht="15.75" thickBot="1" x14ac:dyDescent="0.3">
      <c r="A158" s="187" t="s">
        <v>58</v>
      </c>
      <c r="B158" s="187"/>
      <c r="C158" s="187"/>
      <c r="D158" s="187"/>
      <c r="E158" s="187"/>
      <c r="F158" s="187"/>
      <c r="G158" s="187"/>
      <c r="H158" s="188"/>
      <c r="I158" s="215"/>
    </row>
    <row r="159" spans="1:9" ht="46.5" customHeight="1" thickBot="1" x14ac:dyDescent="0.3">
      <c r="B159" s="217"/>
      <c r="C159" s="218"/>
      <c r="D159" s="218"/>
      <c r="E159" s="218"/>
      <c r="F159" s="218"/>
      <c r="G159" s="218"/>
      <c r="H159" s="225"/>
      <c r="I159" s="216"/>
    </row>
    <row r="160" spans="1:9" ht="15" customHeight="1" x14ac:dyDescent="0.25"/>
    <row r="161" spans="1:8" ht="17.25" customHeight="1" x14ac:dyDescent="0.25">
      <c r="A161" s="181" t="s">
        <v>103</v>
      </c>
      <c r="B161" s="182"/>
      <c r="C161" s="182"/>
      <c r="D161" s="182"/>
      <c r="E161" s="182"/>
      <c r="F161" s="182"/>
      <c r="G161" s="182"/>
      <c r="H161" s="183"/>
    </row>
    <row r="162" spans="1:8" x14ac:dyDescent="0.25"/>
    <row r="163" spans="1:8" x14ac:dyDescent="0.25"/>
    <row r="164" spans="1:8" x14ac:dyDescent="0.25"/>
    <row r="165" spans="1:8" x14ac:dyDescent="0.25"/>
    <row r="166" spans="1:8" x14ac:dyDescent="0.25"/>
    <row r="167" spans="1:8" x14ac:dyDescent="0.25"/>
    <row r="168" spans="1:8" x14ac:dyDescent="0.25"/>
    <row r="169" spans="1:8" x14ac:dyDescent="0.25"/>
    <row r="170" spans="1:8" x14ac:dyDescent="0.25"/>
    <row r="171" spans="1:8" x14ac:dyDescent="0.25"/>
    <row r="172" spans="1:8" x14ac:dyDescent="0.25"/>
    <row r="173" spans="1:8" x14ac:dyDescent="0.25"/>
    <row r="174" spans="1:8" x14ac:dyDescent="0.25"/>
    <row r="175" spans="1:8" x14ac:dyDescent="0.25"/>
    <row r="176" spans="1:8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</sheetData>
  <sheetProtection algorithmName="SHA-512" hashValue="0jnEqIeJ2zdbrcaGQxEb2DK0XPgKtaPM8iXuZL9BIJo74w7DKBL5PK6OVumfBJqUMLfxG3OpaU1lcGwPtQ3Dzw==" saltValue="J0v7iTIFNwhULK1jIYO3pg==" spinCount="100000" sheet="1" objects="1" scenarios="1"/>
  <mergeCells count="130">
    <mergeCell ref="A4:H4"/>
    <mergeCell ref="B131:E131"/>
    <mergeCell ref="A28:F28"/>
    <mergeCell ref="A18:D18"/>
    <mergeCell ref="A19:D19"/>
    <mergeCell ref="B127:E127"/>
    <mergeCell ref="B128:E128"/>
    <mergeCell ref="B129:E129"/>
    <mergeCell ref="B130:E130"/>
    <mergeCell ref="B122:E122"/>
    <mergeCell ref="B123:E123"/>
    <mergeCell ref="B124:E124"/>
    <mergeCell ref="A110:E110"/>
    <mergeCell ref="B125:E125"/>
    <mergeCell ref="B126:E126"/>
    <mergeCell ref="E65:F65"/>
    <mergeCell ref="B66:D66"/>
    <mergeCell ref="E66:F66"/>
    <mergeCell ref="B65:D65"/>
    <mergeCell ref="B67:D67"/>
    <mergeCell ref="E67:F67"/>
    <mergeCell ref="E107:F107"/>
    <mergeCell ref="B11:G11"/>
    <mergeCell ref="C98:D98"/>
    <mergeCell ref="I75:I81"/>
    <mergeCell ref="A26:D26"/>
    <mergeCell ref="E101:F101"/>
    <mergeCell ref="C97:D97"/>
    <mergeCell ref="C99:D99"/>
    <mergeCell ref="C100:D100"/>
    <mergeCell ref="C101:D101"/>
    <mergeCell ref="E98:F98"/>
    <mergeCell ref="E97:F97"/>
    <mergeCell ref="E99:F99"/>
    <mergeCell ref="E100:F100"/>
    <mergeCell ref="B49:C49"/>
    <mergeCell ref="A69:F69"/>
    <mergeCell ref="A70:F70"/>
    <mergeCell ref="I94:I110"/>
    <mergeCell ref="A108:E108"/>
    <mergeCell ref="I63:I71"/>
    <mergeCell ref="I32:I59"/>
    <mergeCell ref="A90:E90"/>
    <mergeCell ref="A30:H30"/>
    <mergeCell ref="I85:I90"/>
    <mergeCell ref="B88:D89"/>
    <mergeCell ref="B87:D87"/>
    <mergeCell ref="E103:F103"/>
    <mergeCell ref="I11:I28"/>
    <mergeCell ref="A27:E27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20:D20"/>
    <mergeCell ref="A13:D13"/>
    <mergeCell ref="A1:I1"/>
    <mergeCell ref="A2:H2"/>
    <mergeCell ref="A3:H3"/>
    <mergeCell ref="A12:D12"/>
    <mergeCell ref="C78:D78"/>
    <mergeCell ref="B47:C47"/>
    <mergeCell ref="B48:C48"/>
    <mergeCell ref="B52:C52"/>
    <mergeCell ref="B56:C56"/>
    <mergeCell ref="D53:E53"/>
    <mergeCell ref="D54:E54"/>
    <mergeCell ref="B55:C55"/>
    <mergeCell ref="D55:E55"/>
    <mergeCell ref="D56:E56"/>
    <mergeCell ref="B53:C53"/>
    <mergeCell ref="B54:C54"/>
    <mergeCell ref="B50:C50"/>
    <mergeCell ref="D47:E47"/>
    <mergeCell ref="D48:E48"/>
    <mergeCell ref="A57:F57"/>
    <mergeCell ref="A58:F58"/>
    <mergeCell ref="A59:F59"/>
    <mergeCell ref="A41:F41"/>
    <mergeCell ref="A42:F42"/>
    <mergeCell ref="I114:I132"/>
    <mergeCell ref="B142:H142"/>
    <mergeCell ref="B143:H144"/>
    <mergeCell ref="I139:I159"/>
    <mergeCell ref="B146:D146"/>
    <mergeCell ref="B150:D150"/>
    <mergeCell ref="B152:D152"/>
    <mergeCell ref="B154:D154"/>
    <mergeCell ref="B159:H159"/>
    <mergeCell ref="B148:D148"/>
    <mergeCell ref="B140:H140"/>
    <mergeCell ref="C103:D103"/>
    <mergeCell ref="C104:D104"/>
    <mergeCell ref="C105:D105"/>
    <mergeCell ref="C106:D106"/>
    <mergeCell ref="C102:D102"/>
    <mergeCell ref="A71:F71"/>
    <mergeCell ref="D49:E49"/>
    <mergeCell ref="D52:E52"/>
    <mergeCell ref="D50:E50"/>
    <mergeCell ref="B68:D68"/>
    <mergeCell ref="E68:F68"/>
    <mergeCell ref="E105:F105"/>
    <mergeCell ref="E106:F106"/>
    <mergeCell ref="A79:E79"/>
    <mergeCell ref="A80:E80"/>
    <mergeCell ref="A81:E81"/>
    <mergeCell ref="D51:E51"/>
    <mergeCell ref="B51:C51"/>
    <mergeCell ref="A94:G94"/>
    <mergeCell ref="A95:G95"/>
    <mergeCell ref="A85:F85"/>
    <mergeCell ref="C77:D77"/>
    <mergeCell ref="E104:F104"/>
    <mergeCell ref="A161:H161"/>
    <mergeCell ref="A132:F132"/>
    <mergeCell ref="E146:H156"/>
    <mergeCell ref="A158:H158"/>
    <mergeCell ref="A138:H138"/>
    <mergeCell ref="A135:F135"/>
    <mergeCell ref="G135:H135"/>
    <mergeCell ref="C107:D107"/>
    <mergeCell ref="A114:D114"/>
    <mergeCell ref="A109:E109"/>
    <mergeCell ref="A115:E115"/>
  </mergeCells>
  <conditionalFormatting sqref="B33:H40 C78:H78 E88:H89 B122:H131">
    <cfRule type="expression" dxfId="10" priority="15">
      <formula>$H33=TRUE</formula>
    </cfRule>
  </conditionalFormatting>
  <conditionalFormatting sqref="B47:H56">
    <cfRule type="expression" dxfId="9" priority="14">
      <formula>$H47=TRUE</formula>
    </cfRule>
  </conditionalFormatting>
  <conditionalFormatting sqref="B65:H68">
    <cfRule type="expression" dxfId="8" priority="13">
      <formula>$H65=TRUE</formula>
    </cfRule>
  </conditionalFormatting>
  <conditionalFormatting sqref="C98:H101">
    <cfRule type="expression" dxfId="7" priority="10">
      <formula>$H98=TRUE</formula>
    </cfRule>
  </conditionalFormatting>
  <conditionalFormatting sqref="C104:D107 G104:H107">
    <cfRule type="expression" dxfId="6" priority="8">
      <formula>$H104=TRUE</formula>
    </cfRule>
    <cfRule type="expression" dxfId="5" priority="9">
      <formula>$H104=TURE</formula>
    </cfRule>
  </conditionalFormatting>
  <conditionalFormatting sqref="A13:H17 A20:H26 A18:A19 E18:H19">
    <cfRule type="expression" dxfId="4" priority="5">
      <formula>$H13=TRUE</formula>
    </cfRule>
  </conditionalFormatting>
  <conditionalFormatting sqref="E104:F104">
    <cfRule type="expression" dxfId="3" priority="4">
      <formula>$H104=TRUE</formula>
    </cfRule>
  </conditionalFormatting>
  <conditionalFormatting sqref="E105:F105">
    <cfRule type="expression" dxfId="2" priority="3">
      <formula>$H105=TRUE</formula>
    </cfRule>
  </conditionalFormatting>
  <conditionalFormatting sqref="E106:F106">
    <cfRule type="expression" dxfId="1" priority="2">
      <formula>$H106=TRUE</formula>
    </cfRule>
  </conditionalFormatting>
  <conditionalFormatting sqref="E107:F107">
    <cfRule type="expression" dxfId="0" priority="1">
      <formula>$H107=TRUE</formula>
    </cfRule>
  </conditionalFormatting>
  <pageMargins left="0.7" right="0.7" top="0.75" bottom="0.75" header="0.3" footer="0.3"/>
  <pageSetup paperSize="9" scale="63" orientation="portrait" verticalDpi="300" r:id="rId1"/>
  <rowBreaks count="2" manualBreakCount="2">
    <brk id="61" max="8" man="1"/>
    <brk id="112" max="16383" man="1"/>
  </rowBreaks>
  <ignoredErrors>
    <ignoredError sqref="E24:E2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7</xdr:col>
                    <xdr:colOff>304800</xdr:colOff>
                    <xdr:row>31</xdr:row>
                    <xdr:rowOff>219075</xdr:rowOff>
                  </from>
                  <to>
                    <xdr:col>7</xdr:col>
                    <xdr:colOff>619125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5" name="Check Box 37">
              <controlPr defaultSize="0" autoFill="0" autoLine="0" autoPict="0">
                <anchor moveWithCells="1">
                  <from>
                    <xdr:col>7</xdr:col>
                    <xdr:colOff>304800</xdr:colOff>
                    <xdr:row>32</xdr:row>
                    <xdr:rowOff>114300</xdr:rowOff>
                  </from>
                  <to>
                    <xdr:col>7</xdr:col>
                    <xdr:colOff>619125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7</xdr:col>
                    <xdr:colOff>314325</xdr:colOff>
                    <xdr:row>33</xdr:row>
                    <xdr:rowOff>114300</xdr:rowOff>
                  </from>
                  <to>
                    <xdr:col>7</xdr:col>
                    <xdr:colOff>628650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7</xdr:col>
                    <xdr:colOff>314325</xdr:colOff>
                    <xdr:row>34</xdr:row>
                    <xdr:rowOff>114300</xdr:rowOff>
                  </from>
                  <to>
                    <xdr:col>7</xdr:col>
                    <xdr:colOff>628650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7</xdr:col>
                    <xdr:colOff>314325</xdr:colOff>
                    <xdr:row>35</xdr:row>
                    <xdr:rowOff>114300</xdr:rowOff>
                  </from>
                  <to>
                    <xdr:col>7</xdr:col>
                    <xdr:colOff>628650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7</xdr:col>
                    <xdr:colOff>314325</xdr:colOff>
                    <xdr:row>36</xdr:row>
                    <xdr:rowOff>114300</xdr:rowOff>
                  </from>
                  <to>
                    <xdr:col>7</xdr:col>
                    <xdr:colOff>581025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7</xdr:col>
                    <xdr:colOff>323850</xdr:colOff>
                    <xdr:row>37</xdr:row>
                    <xdr:rowOff>114300</xdr:rowOff>
                  </from>
                  <to>
                    <xdr:col>7</xdr:col>
                    <xdr:colOff>638175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7</xdr:col>
                    <xdr:colOff>323850</xdr:colOff>
                    <xdr:row>38</xdr:row>
                    <xdr:rowOff>114300</xdr:rowOff>
                  </from>
                  <to>
                    <xdr:col>7</xdr:col>
                    <xdr:colOff>638175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7</xdr:col>
                    <xdr:colOff>323850</xdr:colOff>
                    <xdr:row>45</xdr:row>
                    <xdr:rowOff>266700</xdr:rowOff>
                  </from>
                  <to>
                    <xdr:col>7</xdr:col>
                    <xdr:colOff>628650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7</xdr:col>
                    <xdr:colOff>323850</xdr:colOff>
                    <xdr:row>46</xdr:row>
                    <xdr:rowOff>266700</xdr:rowOff>
                  </from>
                  <to>
                    <xdr:col>7</xdr:col>
                    <xdr:colOff>628650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7</xdr:col>
                    <xdr:colOff>323850</xdr:colOff>
                    <xdr:row>47</xdr:row>
                    <xdr:rowOff>266700</xdr:rowOff>
                  </from>
                  <to>
                    <xdr:col>7</xdr:col>
                    <xdr:colOff>628650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defaultSize="0" autoFill="0" autoLine="0" autoPict="0">
                <anchor moveWithCells="1">
                  <from>
                    <xdr:col>7</xdr:col>
                    <xdr:colOff>323850</xdr:colOff>
                    <xdr:row>48</xdr:row>
                    <xdr:rowOff>266700</xdr:rowOff>
                  </from>
                  <to>
                    <xdr:col>7</xdr:col>
                    <xdr:colOff>628650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Fill="0" autoLine="0" autoPict="0">
                <anchor moveWithCells="1">
                  <from>
                    <xdr:col>7</xdr:col>
                    <xdr:colOff>323850</xdr:colOff>
                    <xdr:row>49</xdr:row>
                    <xdr:rowOff>266700</xdr:rowOff>
                  </from>
                  <to>
                    <xdr:col>7</xdr:col>
                    <xdr:colOff>628650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defaultSize="0" autoFill="0" autoLine="0" autoPict="0">
                <anchor moveWithCells="1">
                  <from>
                    <xdr:col>7</xdr:col>
                    <xdr:colOff>323850</xdr:colOff>
                    <xdr:row>50</xdr:row>
                    <xdr:rowOff>266700</xdr:rowOff>
                  </from>
                  <to>
                    <xdr:col>7</xdr:col>
                    <xdr:colOff>628650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Check Box 56">
              <controlPr defaultSize="0" autoFill="0" autoLine="0" autoPict="0">
                <anchor moveWithCells="1">
                  <from>
                    <xdr:col>7</xdr:col>
                    <xdr:colOff>323850</xdr:colOff>
                    <xdr:row>51</xdr:row>
                    <xdr:rowOff>266700</xdr:rowOff>
                  </from>
                  <to>
                    <xdr:col>7</xdr:col>
                    <xdr:colOff>628650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7</xdr:col>
                    <xdr:colOff>323850</xdr:colOff>
                    <xdr:row>52</xdr:row>
                    <xdr:rowOff>266700</xdr:rowOff>
                  </from>
                  <to>
                    <xdr:col>7</xdr:col>
                    <xdr:colOff>628650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Fill="0" autoLine="0" autoPict="0">
                <anchor moveWithCells="1">
                  <from>
                    <xdr:col>7</xdr:col>
                    <xdr:colOff>323850</xdr:colOff>
                    <xdr:row>53</xdr:row>
                    <xdr:rowOff>266700</xdr:rowOff>
                  </from>
                  <to>
                    <xdr:col>7</xdr:col>
                    <xdr:colOff>628650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Fill="0" autoLine="0" autoPict="0">
                <anchor moveWithCells="1">
                  <from>
                    <xdr:col>7</xdr:col>
                    <xdr:colOff>323850</xdr:colOff>
                    <xdr:row>54</xdr:row>
                    <xdr:rowOff>266700</xdr:rowOff>
                  </from>
                  <to>
                    <xdr:col>7</xdr:col>
                    <xdr:colOff>628650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Fill="0" autoLine="0" autoPict="0">
                <anchor moveWithCells="1">
                  <from>
                    <xdr:col>7</xdr:col>
                    <xdr:colOff>333375</xdr:colOff>
                    <xdr:row>64</xdr:row>
                    <xdr:rowOff>19050</xdr:rowOff>
                  </from>
                  <to>
                    <xdr:col>7</xdr:col>
                    <xdr:colOff>638175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Fill="0" autoLine="0" autoPict="0">
                <anchor moveWithCells="1">
                  <from>
                    <xdr:col>7</xdr:col>
                    <xdr:colOff>342900</xdr:colOff>
                    <xdr:row>65</xdr:row>
                    <xdr:rowOff>66675</xdr:rowOff>
                  </from>
                  <to>
                    <xdr:col>7</xdr:col>
                    <xdr:colOff>647700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Check Box 62">
              <controlPr defaultSize="0" autoFill="0" autoLine="0" autoPict="0">
                <anchor moveWithCells="1">
                  <from>
                    <xdr:col>7</xdr:col>
                    <xdr:colOff>333375</xdr:colOff>
                    <xdr:row>66</xdr:row>
                    <xdr:rowOff>0</xdr:rowOff>
                  </from>
                  <to>
                    <xdr:col>7</xdr:col>
                    <xdr:colOff>638175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5" name="Check Box 63">
              <controlPr defaultSize="0" autoFill="0" autoLine="0" autoPict="0">
                <anchor moveWithCells="1">
                  <from>
                    <xdr:col>7</xdr:col>
                    <xdr:colOff>333375</xdr:colOff>
                    <xdr:row>67</xdr:row>
                    <xdr:rowOff>0</xdr:rowOff>
                  </from>
                  <to>
                    <xdr:col>7</xdr:col>
                    <xdr:colOff>638175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6" name="Check Box 65">
              <controlPr defaultSize="0" autoFill="0" autoLine="0" autoPict="0">
                <anchor moveWithCells="1">
                  <from>
                    <xdr:col>7</xdr:col>
                    <xdr:colOff>323850</xdr:colOff>
                    <xdr:row>76</xdr:row>
                    <xdr:rowOff>180975</xdr:rowOff>
                  </from>
                  <to>
                    <xdr:col>7</xdr:col>
                    <xdr:colOff>628650</xdr:colOff>
                    <xdr:row>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7" name="Check Box 76">
              <controlPr defaultSize="0" autoFill="0" autoLine="0" autoPict="0">
                <anchor moveWithCells="1">
                  <from>
                    <xdr:col>7</xdr:col>
                    <xdr:colOff>295275</xdr:colOff>
                    <xdr:row>87</xdr:row>
                    <xdr:rowOff>85725</xdr:rowOff>
                  </from>
                  <to>
                    <xdr:col>7</xdr:col>
                    <xdr:colOff>600075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8" name="Check Box 98">
              <controlPr defaultSize="0" autoFill="0" autoLine="0" autoPict="0">
                <anchor moveWithCells="1">
                  <from>
                    <xdr:col>7</xdr:col>
                    <xdr:colOff>323850</xdr:colOff>
                    <xdr:row>96</xdr:row>
                    <xdr:rowOff>180975</xdr:rowOff>
                  </from>
                  <to>
                    <xdr:col>7</xdr:col>
                    <xdr:colOff>685800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9" name="Check Box 99">
              <controlPr defaultSize="0" autoFill="0" autoLine="0" autoPict="0">
                <anchor moveWithCells="1">
                  <from>
                    <xdr:col>7</xdr:col>
                    <xdr:colOff>323850</xdr:colOff>
                    <xdr:row>97</xdr:row>
                    <xdr:rowOff>180975</xdr:rowOff>
                  </from>
                  <to>
                    <xdr:col>7</xdr:col>
                    <xdr:colOff>685800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0" name="Check Box 100">
              <controlPr defaultSize="0" autoFill="0" autoLine="0" autoPict="0">
                <anchor moveWithCells="1">
                  <from>
                    <xdr:col>7</xdr:col>
                    <xdr:colOff>323850</xdr:colOff>
                    <xdr:row>98</xdr:row>
                    <xdr:rowOff>180975</xdr:rowOff>
                  </from>
                  <to>
                    <xdr:col>7</xdr:col>
                    <xdr:colOff>685800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1" name="Check Box 101">
              <controlPr defaultSize="0" autoFill="0" autoLine="0" autoPict="0">
                <anchor moveWithCells="1">
                  <from>
                    <xdr:col>7</xdr:col>
                    <xdr:colOff>323850</xdr:colOff>
                    <xdr:row>99</xdr:row>
                    <xdr:rowOff>180975</xdr:rowOff>
                  </from>
                  <to>
                    <xdr:col>7</xdr:col>
                    <xdr:colOff>685800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2" name="Check Box 102">
              <controlPr defaultSize="0" autoFill="0" autoLine="0" autoPict="0">
                <anchor moveWithCells="1">
                  <from>
                    <xdr:col>7</xdr:col>
                    <xdr:colOff>333375</xdr:colOff>
                    <xdr:row>102</xdr:row>
                    <xdr:rowOff>180975</xdr:rowOff>
                  </from>
                  <to>
                    <xdr:col>7</xdr:col>
                    <xdr:colOff>638175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3" name="Check Box 103">
              <controlPr defaultSize="0" autoFill="0" autoLine="0" autoPict="0">
                <anchor moveWithCells="1">
                  <from>
                    <xdr:col>7</xdr:col>
                    <xdr:colOff>333375</xdr:colOff>
                    <xdr:row>103</xdr:row>
                    <xdr:rowOff>180975</xdr:rowOff>
                  </from>
                  <to>
                    <xdr:col>7</xdr:col>
                    <xdr:colOff>638175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4" name="Check Box 104">
              <controlPr defaultSize="0" autoFill="0" autoLine="0" autoPict="0">
                <anchor moveWithCells="1">
                  <from>
                    <xdr:col>7</xdr:col>
                    <xdr:colOff>333375</xdr:colOff>
                    <xdr:row>104</xdr:row>
                    <xdr:rowOff>180975</xdr:rowOff>
                  </from>
                  <to>
                    <xdr:col>7</xdr:col>
                    <xdr:colOff>638175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5" name="Check Box 105">
              <controlPr defaultSize="0" autoFill="0" autoLine="0" autoPict="0">
                <anchor moveWithCells="1">
                  <from>
                    <xdr:col>7</xdr:col>
                    <xdr:colOff>333375</xdr:colOff>
                    <xdr:row>105</xdr:row>
                    <xdr:rowOff>180975</xdr:rowOff>
                  </from>
                  <to>
                    <xdr:col>7</xdr:col>
                    <xdr:colOff>638175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6" name="Check Box 106">
              <controlPr defaultSize="0" autoFill="0" autoLine="0" autoPict="0">
                <anchor moveWithCells="1">
                  <from>
                    <xdr:col>7</xdr:col>
                    <xdr:colOff>323850</xdr:colOff>
                    <xdr:row>117</xdr:row>
                    <xdr:rowOff>0</xdr:rowOff>
                  </from>
                  <to>
                    <xdr:col>7</xdr:col>
                    <xdr:colOff>628650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7" name="Check Box 107">
              <controlPr defaultSize="0" autoFill="0" autoLine="0" autoPict="0">
                <anchor moveWithCells="1">
                  <from>
                    <xdr:col>7</xdr:col>
                    <xdr:colOff>333375</xdr:colOff>
                    <xdr:row>120</xdr:row>
                    <xdr:rowOff>304800</xdr:rowOff>
                  </from>
                  <to>
                    <xdr:col>7</xdr:col>
                    <xdr:colOff>638175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8" name="Check Box 108">
              <controlPr defaultSize="0" autoFill="0" autoLine="0" autoPict="0">
                <anchor moveWithCells="1">
                  <from>
                    <xdr:col>7</xdr:col>
                    <xdr:colOff>323850</xdr:colOff>
                    <xdr:row>117</xdr:row>
                    <xdr:rowOff>0</xdr:rowOff>
                  </from>
                  <to>
                    <xdr:col>7</xdr:col>
                    <xdr:colOff>628650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9" name="Check Box 112">
              <controlPr defaultSize="0" autoFill="0" autoLine="0" autoPict="0">
                <anchor moveWithCells="1">
                  <from>
                    <xdr:col>7</xdr:col>
                    <xdr:colOff>323850</xdr:colOff>
                    <xdr:row>122</xdr:row>
                    <xdr:rowOff>0</xdr:rowOff>
                  </from>
                  <to>
                    <xdr:col>7</xdr:col>
                    <xdr:colOff>628650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0" name="Check Box 114">
              <controlPr defaultSize="0" autoFill="0" autoLine="0" autoPict="0">
                <anchor moveWithCells="1">
                  <from>
                    <xdr:col>7</xdr:col>
                    <xdr:colOff>323850</xdr:colOff>
                    <xdr:row>123</xdr:row>
                    <xdr:rowOff>0</xdr:rowOff>
                  </from>
                  <to>
                    <xdr:col>7</xdr:col>
                    <xdr:colOff>628650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1" name="Check Box 116">
              <controlPr defaultSize="0" autoFill="0" autoLine="0" autoPict="0">
                <anchor moveWithCells="1">
                  <from>
                    <xdr:col>7</xdr:col>
                    <xdr:colOff>323850</xdr:colOff>
                    <xdr:row>124</xdr:row>
                    <xdr:rowOff>0</xdr:rowOff>
                  </from>
                  <to>
                    <xdr:col>7</xdr:col>
                    <xdr:colOff>628650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2" name="Check Box 118">
              <controlPr defaultSize="0" autoFill="0" autoLine="0" autoPict="0">
                <anchor moveWithCells="1">
                  <from>
                    <xdr:col>7</xdr:col>
                    <xdr:colOff>323850</xdr:colOff>
                    <xdr:row>125</xdr:row>
                    <xdr:rowOff>0</xdr:rowOff>
                  </from>
                  <to>
                    <xdr:col>7</xdr:col>
                    <xdr:colOff>628650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3" name="Check Box 120">
              <controlPr defaultSize="0" autoFill="0" autoLine="0" autoPict="0">
                <anchor moveWithCells="1">
                  <from>
                    <xdr:col>7</xdr:col>
                    <xdr:colOff>323850</xdr:colOff>
                    <xdr:row>126</xdr:row>
                    <xdr:rowOff>0</xdr:rowOff>
                  </from>
                  <to>
                    <xdr:col>7</xdr:col>
                    <xdr:colOff>628650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4" name="Check Box 122">
              <controlPr defaultSize="0" autoFill="0" autoLine="0" autoPict="0">
                <anchor moveWithCells="1">
                  <from>
                    <xdr:col>7</xdr:col>
                    <xdr:colOff>323850</xdr:colOff>
                    <xdr:row>127</xdr:row>
                    <xdr:rowOff>0</xdr:rowOff>
                  </from>
                  <to>
                    <xdr:col>7</xdr:col>
                    <xdr:colOff>628650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5" name="Check Box 124">
              <controlPr defaultSize="0" autoFill="0" autoLine="0" autoPict="0">
                <anchor moveWithCells="1">
                  <from>
                    <xdr:col>7</xdr:col>
                    <xdr:colOff>323850</xdr:colOff>
                    <xdr:row>128</xdr:row>
                    <xdr:rowOff>0</xdr:rowOff>
                  </from>
                  <to>
                    <xdr:col>7</xdr:col>
                    <xdr:colOff>628650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6" name="Check Box 126">
              <controlPr defaultSize="0" autoFill="0" autoLine="0" autoPict="0">
                <anchor moveWithCells="1">
                  <from>
                    <xdr:col>7</xdr:col>
                    <xdr:colOff>323850</xdr:colOff>
                    <xdr:row>129</xdr:row>
                    <xdr:rowOff>0</xdr:rowOff>
                  </from>
                  <to>
                    <xdr:col>7</xdr:col>
                    <xdr:colOff>628650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7" name="Check Box 128">
              <controlPr defaultSize="0" autoFill="0" autoLine="0" autoPict="0">
                <anchor moveWithCells="1">
                  <from>
                    <xdr:col>7</xdr:col>
                    <xdr:colOff>323850</xdr:colOff>
                    <xdr:row>130</xdr:row>
                    <xdr:rowOff>0</xdr:rowOff>
                  </from>
                  <to>
                    <xdr:col>7</xdr:col>
                    <xdr:colOff>628650</xdr:colOff>
                    <xdr:row>131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48" name="Check Box 1">
              <controlPr defaultSize="0" autoFill="0" autoLine="0" autoPict="0">
                <anchor moveWithCells="1">
                  <from>
                    <xdr:col>7</xdr:col>
                    <xdr:colOff>352425</xdr:colOff>
                    <xdr:row>11</xdr:row>
                    <xdr:rowOff>371475</xdr:rowOff>
                  </from>
                  <to>
                    <xdr:col>7</xdr:col>
                    <xdr:colOff>666750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9" name="Check Box 2">
              <controlPr defaultSize="0" autoFill="0" autoLine="0" autoPict="0">
                <anchor moveWithCells="1">
                  <from>
                    <xdr:col>7</xdr:col>
                    <xdr:colOff>352425</xdr:colOff>
                    <xdr:row>13</xdr:row>
                    <xdr:rowOff>0</xdr:rowOff>
                  </from>
                  <to>
                    <xdr:col>7</xdr:col>
                    <xdr:colOff>590550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0" name="Check Box 3">
              <controlPr defaultSize="0" autoFill="0" autoLine="0" autoPict="0">
                <anchor moveWithCells="1">
                  <from>
                    <xdr:col>7</xdr:col>
                    <xdr:colOff>361950</xdr:colOff>
                    <xdr:row>14</xdr:row>
                    <xdr:rowOff>0</xdr:rowOff>
                  </from>
                  <to>
                    <xdr:col>7</xdr:col>
                    <xdr:colOff>676275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1" name="Check Box 4">
              <controlPr defaultSize="0" autoFill="0" autoLine="0" autoPict="0">
                <anchor moveWithCells="1">
                  <from>
                    <xdr:col>7</xdr:col>
                    <xdr:colOff>361950</xdr:colOff>
                    <xdr:row>14</xdr:row>
                    <xdr:rowOff>114300</xdr:rowOff>
                  </from>
                  <to>
                    <xdr:col>7</xdr:col>
                    <xdr:colOff>676275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2" name="Check Box 5">
              <controlPr defaultSize="0" autoFill="0" autoLine="0" autoPict="0">
                <anchor moveWithCells="1">
                  <from>
                    <xdr:col>7</xdr:col>
                    <xdr:colOff>361950</xdr:colOff>
                    <xdr:row>15</xdr:row>
                    <xdr:rowOff>114300</xdr:rowOff>
                  </from>
                  <to>
                    <xdr:col>7</xdr:col>
                    <xdr:colOff>676275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3" name="Check Box 6">
              <controlPr defaultSize="0" autoFill="0" autoLine="0" autoPict="0">
                <anchor moveWithCells="1">
                  <from>
                    <xdr:col>7</xdr:col>
                    <xdr:colOff>361950</xdr:colOff>
                    <xdr:row>16</xdr:row>
                    <xdr:rowOff>114300</xdr:rowOff>
                  </from>
                  <to>
                    <xdr:col>7</xdr:col>
                    <xdr:colOff>676275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4" name="Check Box 7">
              <controlPr defaultSize="0" autoFill="0" autoLine="0" autoPict="0">
                <anchor moveWithCells="1">
                  <from>
                    <xdr:col>7</xdr:col>
                    <xdr:colOff>361950</xdr:colOff>
                    <xdr:row>17</xdr:row>
                    <xdr:rowOff>114300</xdr:rowOff>
                  </from>
                  <to>
                    <xdr:col>7</xdr:col>
                    <xdr:colOff>676275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5" name="Check Box 8">
              <controlPr defaultSize="0" autoFill="0" autoLine="0" autoPict="0">
                <anchor moveWithCells="1">
                  <from>
                    <xdr:col>7</xdr:col>
                    <xdr:colOff>361950</xdr:colOff>
                    <xdr:row>18</xdr:row>
                    <xdr:rowOff>114300</xdr:rowOff>
                  </from>
                  <to>
                    <xdr:col>7</xdr:col>
                    <xdr:colOff>676275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6" name="Check Box 9">
              <controlPr defaultSize="0" autoFill="0" autoLine="0" autoPict="0">
                <anchor moveWithCells="1">
                  <from>
                    <xdr:col>7</xdr:col>
                    <xdr:colOff>361950</xdr:colOff>
                    <xdr:row>19</xdr:row>
                    <xdr:rowOff>114300</xdr:rowOff>
                  </from>
                  <to>
                    <xdr:col>7</xdr:col>
                    <xdr:colOff>676275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7" name="Check Box 10">
              <controlPr defaultSize="0" autoFill="0" autoLine="0" autoPict="0">
                <anchor moveWithCells="1">
                  <from>
                    <xdr:col>7</xdr:col>
                    <xdr:colOff>361950</xdr:colOff>
                    <xdr:row>20</xdr:row>
                    <xdr:rowOff>114300</xdr:rowOff>
                  </from>
                  <to>
                    <xdr:col>7</xdr:col>
                    <xdr:colOff>676275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8" name="Check Box 11">
              <controlPr defaultSize="0" autoFill="0" autoLine="0" autoPict="0">
                <anchor moveWithCells="1">
                  <from>
                    <xdr:col>7</xdr:col>
                    <xdr:colOff>361950</xdr:colOff>
                    <xdr:row>21</xdr:row>
                    <xdr:rowOff>114300</xdr:rowOff>
                  </from>
                  <to>
                    <xdr:col>7</xdr:col>
                    <xdr:colOff>676275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9" name="Check Box 12">
              <controlPr defaultSize="0" autoFill="0" autoLine="0" autoPict="0">
                <anchor moveWithCells="1">
                  <from>
                    <xdr:col>7</xdr:col>
                    <xdr:colOff>361950</xdr:colOff>
                    <xdr:row>22</xdr:row>
                    <xdr:rowOff>114300</xdr:rowOff>
                  </from>
                  <to>
                    <xdr:col>7</xdr:col>
                    <xdr:colOff>676275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0" name="Check Box 13">
              <controlPr defaultSize="0" autoFill="0" autoLine="0" autoPict="0">
                <anchor moveWithCells="1">
                  <from>
                    <xdr:col>7</xdr:col>
                    <xdr:colOff>361950</xdr:colOff>
                    <xdr:row>23</xdr:row>
                    <xdr:rowOff>114300</xdr:rowOff>
                  </from>
                  <to>
                    <xdr:col>7</xdr:col>
                    <xdr:colOff>676275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1" name="Check Box 14">
              <controlPr defaultSize="0" autoFill="0" autoLine="0" autoPict="0">
                <anchor moveWithCells="1">
                  <from>
                    <xdr:col>7</xdr:col>
                    <xdr:colOff>361950</xdr:colOff>
                    <xdr:row>25</xdr:row>
                    <xdr:rowOff>0</xdr:rowOff>
                  </from>
                  <to>
                    <xdr:col>7</xdr:col>
                    <xdr:colOff>676275</xdr:colOff>
                    <xdr:row>25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Sheet1!$A$1:$A$3</xm:f>
          </x14:formula1>
          <xm:sqref>F13:F26 F122:F130</xm:sqref>
        </x14:dataValidation>
        <x14:dataValidation type="list" allowBlank="1" showInputMessage="1" showErrorMessage="1">
          <x14:formula1>
            <xm:f>Sheet1!$A$1:$A$20</xm:f>
          </x14:formula1>
          <xm:sqref>C78:D78 E88</xm:sqref>
        </x14:dataValidation>
        <x14:dataValidation type="list" allowBlank="1" showInputMessage="1" showErrorMessage="1">
          <x14:formula1>
            <xm:f>Sheet1!$A$1:$A$12</xm:f>
          </x14:formula1>
          <xm:sqref>F131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RowHeight="15" x14ac:dyDescent="0.25"/>
  <cols>
    <col min="1" max="3" width="9.140625" style="177"/>
    <col min="4" max="4" width="13.5703125" style="177" customWidth="1"/>
    <col min="5" max="5" width="9.140625" style="177"/>
    <col min="6" max="6" width="14" style="177" customWidth="1"/>
    <col min="7" max="16384" width="9.140625" style="177"/>
  </cols>
  <sheetData>
    <row r="1" spans="1:9" x14ac:dyDescent="0.25">
      <c r="A1" s="171">
        <v>1</v>
      </c>
      <c r="B1" s="171"/>
      <c r="C1" s="171"/>
      <c r="D1" s="171"/>
      <c r="E1" s="171"/>
      <c r="F1" s="171"/>
      <c r="G1" s="171"/>
      <c r="H1" s="171"/>
      <c r="I1" s="171"/>
    </row>
    <row r="2" spans="1:9" x14ac:dyDescent="0.25">
      <c r="A2" s="171">
        <v>2</v>
      </c>
      <c r="B2" s="171"/>
      <c r="C2" s="171"/>
      <c r="D2" s="171"/>
      <c r="E2" s="171"/>
      <c r="F2" s="171"/>
      <c r="G2" s="171"/>
      <c r="H2" s="171"/>
      <c r="I2" s="171"/>
    </row>
    <row r="3" spans="1:9" x14ac:dyDescent="0.25">
      <c r="A3" s="171">
        <v>3</v>
      </c>
      <c r="B3" s="171"/>
      <c r="C3" s="171"/>
      <c r="D3" s="171"/>
      <c r="E3" s="171"/>
      <c r="F3" s="171"/>
      <c r="G3" s="171"/>
      <c r="H3" s="171"/>
      <c r="I3" s="171"/>
    </row>
    <row r="4" spans="1:9" x14ac:dyDescent="0.25">
      <c r="A4" s="171">
        <v>4</v>
      </c>
      <c r="B4" s="171"/>
      <c r="C4" s="171"/>
      <c r="D4" s="171"/>
      <c r="E4" s="171"/>
      <c r="F4" s="171"/>
      <c r="G4" s="171"/>
      <c r="H4" s="171"/>
      <c r="I4" s="171"/>
    </row>
    <row r="5" spans="1:9" ht="30" hidden="1" x14ac:dyDescent="0.25">
      <c r="A5" s="171">
        <v>5</v>
      </c>
      <c r="B5" s="171"/>
      <c r="C5" s="171"/>
      <c r="D5" s="172" t="s">
        <v>52</v>
      </c>
      <c r="E5" s="322" t="s">
        <v>14</v>
      </c>
      <c r="F5" s="322"/>
      <c r="G5" s="322"/>
      <c r="H5" s="322"/>
      <c r="I5" s="173" t="s">
        <v>16</v>
      </c>
    </row>
    <row r="6" spans="1:9" hidden="1" x14ac:dyDescent="0.25">
      <c r="A6" s="171">
        <v>6</v>
      </c>
      <c r="B6" s="171"/>
      <c r="C6" s="171"/>
      <c r="D6" s="174">
        <v>4900</v>
      </c>
      <c r="E6" s="321" t="s">
        <v>19</v>
      </c>
      <c r="F6" s="321"/>
      <c r="G6" s="321"/>
      <c r="H6" s="321"/>
      <c r="I6" s="175">
        <v>2</v>
      </c>
    </row>
    <row r="7" spans="1:9" hidden="1" x14ac:dyDescent="0.25">
      <c r="A7" s="171">
        <v>7</v>
      </c>
      <c r="B7" s="171"/>
      <c r="C7" s="171"/>
      <c r="D7" s="174">
        <v>8000</v>
      </c>
      <c r="E7" s="321" t="s">
        <v>20</v>
      </c>
      <c r="F7" s="321"/>
      <c r="G7" s="321"/>
      <c r="H7" s="321"/>
      <c r="I7" s="175">
        <v>4</v>
      </c>
    </row>
    <row r="8" spans="1:9" hidden="1" x14ac:dyDescent="0.25">
      <c r="A8" s="171">
        <v>8</v>
      </c>
      <c r="B8" s="171"/>
      <c r="C8" s="171"/>
      <c r="D8" s="174">
        <v>11500</v>
      </c>
      <c r="E8" s="321" t="s">
        <v>21</v>
      </c>
      <c r="F8" s="321"/>
      <c r="G8" s="321"/>
      <c r="H8" s="321"/>
      <c r="I8" s="175">
        <v>6</v>
      </c>
    </row>
    <row r="9" spans="1:9" hidden="1" x14ac:dyDescent="0.25">
      <c r="A9" s="171">
        <v>9</v>
      </c>
      <c r="B9" s="171"/>
      <c r="C9" s="171"/>
      <c r="D9" s="174">
        <v>12500</v>
      </c>
      <c r="E9" s="321" t="s">
        <v>18</v>
      </c>
      <c r="F9" s="321"/>
      <c r="G9" s="321"/>
      <c r="H9" s="321"/>
      <c r="I9" s="175">
        <v>6</v>
      </c>
    </row>
    <row r="10" spans="1:9" hidden="1" x14ac:dyDescent="0.25">
      <c r="A10" s="171">
        <v>10</v>
      </c>
      <c r="B10" s="171"/>
      <c r="C10" s="171"/>
      <c r="D10" s="174">
        <v>13500</v>
      </c>
      <c r="E10" s="321" t="s">
        <v>118</v>
      </c>
      <c r="F10" s="321"/>
      <c r="G10" s="321"/>
      <c r="H10" s="321"/>
      <c r="I10" s="175">
        <v>6</v>
      </c>
    </row>
    <row r="11" spans="1:9" hidden="1" x14ac:dyDescent="0.25">
      <c r="A11" s="171">
        <v>11</v>
      </c>
      <c r="B11" s="171"/>
      <c r="C11" s="171"/>
      <c r="D11" s="174">
        <v>20500</v>
      </c>
      <c r="E11" s="176" t="s">
        <v>22</v>
      </c>
      <c r="F11" s="176"/>
      <c r="G11" s="176"/>
      <c r="H11" s="176"/>
      <c r="I11" s="175">
        <v>10</v>
      </c>
    </row>
    <row r="12" spans="1:9" hidden="1" x14ac:dyDescent="0.25">
      <c r="A12" s="171">
        <v>12</v>
      </c>
      <c r="B12" s="171"/>
      <c r="C12" s="171"/>
      <c r="D12" s="174">
        <v>5400</v>
      </c>
      <c r="E12" s="176" t="s">
        <v>23</v>
      </c>
      <c r="F12" s="176"/>
      <c r="G12" s="176"/>
      <c r="H12" s="176"/>
      <c r="I12" s="175">
        <v>2</v>
      </c>
    </row>
    <row r="13" spans="1:9" hidden="1" x14ac:dyDescent="0.25">
      <c r="A13" s="171">
        <v>13</v>
      </c>
      <c r="B13" s="171"/>
      <c r="C13" s="171"/>
      <c r="D13" s="174">
        <v>7000</v>
      </c>
      <c r="E13" s="321" t="s">
        <v>34</v>
      </c>
      <c r="F13" s="321"/>
      <c r="G13" s="321"/>
      <c r="H13" s="321"/>
      <c r="I13" s="175">
        <v>4</v>
      </c>
    </row>
    <row r="14" spans="1:9" hidden="1" x14ac:dyDescent="0.25">
      <c r="A14" s="171">
        <v>14</v>
      </c>
      <c r="B14" s="171"/>
      <c r="C14" s="171"/>
      <c r="D14" s="174">
        <v>7400</v>
      </c>
      <c r="E14" s="321" t="s">
        <v>24</v>
      </c>
      <c r="F14" s="321"/>
      <c r="G14" s="321"/>
      <c r="H14" s="321"/>
      <c r="I14" s="175">
        <v>4</v>
      </c>
    </row>
    <row r="15" spans="1:9" hidden="1" x14ac:dyDescent="0.25">
      <c r="A15" s="171">
        <v>15</v>
      </c>
      <c r="B15" s="171"/>
      <c r="C15" s="171"/>
      <c r="D15" s="174">
        <v>9600</v>
      </c>
      <c r="E15" s="321" t="s">
        <v>25</v>
      </c>
      <c r="F15" s="321"/>
      <c r="G15" s="321"/>
      <c r="H15" s="321"/>
      <c r="I15" s="175">
        <v>8</v>
      </c>
    </row>
    <row r="16" spans="1:9" hidden="1" x14ac:dyDescent="0.25">
      <c r="A16" s="171">
        <v>16</v>
      </c>
      <c r="B16" s="171"/>
      <c r="C16" s="171"/>
      <c r="D16" s="174">
        <v>10000</v>
      </c>
      <c r="E16" s="321" t="s">
        <v>26</v>
      </c>
      <c r="F16" s="321"/>
      <c r="G16" s="321"/>
      <c r="H16" s="321"/>
      <c r="I16" s="175">
        <v>8</v>
      </c>
    </row>
    <row r="17" spans="1:9" hidden="1" x14ac:dyDescent="0.25">
      <c r="A17" s="171">
        <v>17</v>
      </c>
      <c r="B17" s="171"/>
      <c r="C17" s="171"/>
      <c r="D17" s="174">
        <f>850*4</f>
        <v>3400</v>
      </c>
      <c r="E17" s="321" t="s">
        <v>29</v>
      </c>
      <c r="F17" s="321"/>
      <c r="G17" s="321"/>
      <c r="H17" s="321"/>
      <c r="I17" s="175">
        <v>4</v>
      </c>
    </row>
    <row r="18" spans="1:9" hidden="1" x14ac:dyDescent="0.25">
      <c r="A18" s="171">
        <v>18</v>
      </c>
      <c r="B18" s="171"/>
      <c r="C18" s="171"/>
      <c r="D18" s="174">
        <f>850*6</f>
        <v>5100</v>
      </c>
      <c r="E18" s="321" t="s">
        <v>30</v>
      </c>
      <c r="F18" s="321"/>
      <c r="G18" s="321"/>
      <c r="H18" s="321"/>
      <c r="I18" s="175">
        <v>6</v>
      </c>
    </row>
    <row r="19" spans="1:9" hidden="1" x14ac:dyDescent="0.25">
      <c r="A19" s="171">
        <v>19</v>
      </c>
      <c r="B19" s="171"/>
      <c r="C19" s="171"/>
      <c r="D19" s="174">
        <f>850*8</f>
        <v>6800</v>
      </c>
      <c r="E19" s="321" t="s">
        <v>31</v>
      </c>
      <c r="F19" s="321"/>
      <c r="G19" s="321"/>
      <c r="H19" s="321"/>
      <c r="I19" s="175">
        <v>8</v>
      </c>
    </row>
    <row r="20" spans="1:9" x14ac:dyDescent="0.25">
      <c r="A20" s="171">
        <v>20</v>
      </c>
      <c r="B20" s="171"/>
      <c r="C20" s="171"/>
      <c r="D20" s="171"/>
      <c r="E20" s="171"/>
      <c r="F20" s="171"/>
      <c r="G20" s="171"/>
      <c r="H20" s="171"/>
      <c r="I20" s="171"/>
    </row>
  </sheetData>
  <mergeCells count="13">
    <mergeCell ref="E10:H10"/>
    <mergeCell ref="E5:H5"/>
    <mergeCell ref="E6:H6"/>
    <mergeCell ref="E7:H7"/>
    <mergeCell ref="E8:H8"/>
    <mergeCell ref="E9:H9"/>
    <mergeCell ref="E19:H19"/>
    <mergeCell ref="E13:H13"/>
    <mergeCell ref="E14:H14"/>
    <mergeCell ref="E15:H15"/>
    <mergeCell ref="E16:H16"/>
    <mergeCell ref="E17:H17"/>
    <mergeCell ref="E18:H18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OPTIONS</vt:lpstr>
      <vt:lpstr>Sheet1</vt:lpstr>
      <vt:lpstr>OPTIONS!Print_Area</vt:lpstr>
      <vt:lpstr>units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Randolph</dc:creator>
  <cp:lastModifiedBy>Randolph</cp:lastModifiedBy>
  <cp:lastPrinted>2022-07-16T16:43:20Z</cp:lastPrinted>
  <dcterms:created xsi:type="dcterms:W3CDTF">2022-07-07T14:47:33Z</dcterms:created>
  <dcterms:modified xsi:type="dcterms:W3CDTF">2022-08-16T16:38:02Z</dcterms:modified>
</cp:coreProperties>
</file>